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64EFE255-DACA-46FA-92EF-3AE8235C8FB4}" xr6:coauthVersionLast="47" xr6:coauthVersionMax="47" xr10:uidLastSave="{00000000-0000-0000-0000-000000000000}"/>
  <bookViews>
    <workbookView xWindow="-120" yWindow="-120" windowWidth="29040" windowHeight="15990" tabRatio="841" activeTab="3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'1.Floors'!$B$1:$AH$98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32" i="27" l="1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4" i="20" l="1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9" i="20"/>
  <c r="J89" i="20"/>
  <c r="K89" i="20"/>
  <c r="L89" i="20"/>
  <c r="M89" i="20"/>
  <c r="N89" i="20"/>
  <c r="O89" i="20"/>
  <c r="P89" i="20"/>
  <c r="Q89" i="20"/>
  <c r="R89" i="20"/>
  <c r="S89" i="20"/>
  <c r="T89" i="20"/>
  <c r="U89" i="20"/>
  <c r="V89" i="20"/>
  <c r="W89" i="20"/>
  <c r="X89" i="20"/>
  <c r="Y89" i="20"/>
  <c r="Z89" i="20"/>
  <c r="AA89" i="20"/>
  <c r="AB89" i="20"/>
  <c r="AC89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1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2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8" i="20" l="1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1" i="20" l="1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8" i="20"/>
  <c r="AB68" i="20"/>
  <c r="AA68" i="20"/>
  <c r="Z68" i="20"/>
  <c r="Y68" i="20"/>
  <c r="X68" i="20"/>
  <c r="W68" i="20"/>
  <c r="V68" i="20"/>
  <c r="U68" i="20"/>
  <c r="T68" i="20"/>
  <c r="S68" i="20"/>
  <c r="R68" i="20"/>
  <c r="Q68" i="20"/>
  <c r="P68" i="20"/>
  <c r="O68" i="20"/>
  <c r="N68" i="20"/>
  <c r="M68" i="20"/>
  <c r="L68" i="20"/>
  <c r="K68" i="20"/>
  <c r="J68" i="20"/>
  <c r="I68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60" i="20"/>
  <c r="AB60" i="20"/>
  <c r="AA60" i="20"/>
  <c r="Z60" i="20"/>
  <c r="Y60" i="20"/>
  <c r="X60" i="20"/>
  <c r="W60" i="20"/>
  <c r="V60" i="20"/>
  <c r="U60" i="20"/>
  <c r="T60" i="20"/>
  <c r="S60" i="20"/>
  <c r="R60" i="20"/>
  <c r="Q60" i="20"/>
  <c r="P60" i="20"/>
  <c r="O60" i="20"/>
  <c r="N60" i="20"/>
  <c r="M60" i="20"/>
  <c r="L60" i="20"/>
  <c r="K60" i="20"/>
  <c r="J60" i="20"/>
  <c r="I60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AD57" i="20" s="1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AD56" i="20" s="1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53" i="20"/>
  <c r="AB53" i="20"/>
  <c r="AA53" i="20"/>
  <c r="Z53" i="20"/>
  <c r="Y53" i="20"/>
  <c r="X53" i="20"/>
  <c r="W53" i="20"/>
  <c r="V53" i="20"/>
  <c r="U53" i="20"/>
  <c r="T53" i="20"/>
  <c r="S53" i="20"/>
  <c r="R53" i="20"/>
  <c r="Q53" i="20"/>
  <c r="P53" i="20"/>
  <c r="O53" i="20"/>
  <c r="N53" i="20"/>
  <c r="M53" i="20"/>
  <c r="L53" i="20"/>
  <c r="K53" i="20"/>
  <c r="J53" i="20"/>
  <c r="I53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AD80" i="20" s="1"/>
  <c r="L80" i="20"/>
  <c r="K80" i="20"/>
  <c r="J80" i="20"/>
  <c r="I80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AD78" i="20" s="1"/>
  <c r="L78" i="20"/>
  <c r="K78" i="20"/>
  <c r="J78" i="20"/>
  <c r="I78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AD50" i="20" s="1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D49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<sst xmlns="http://schemas.openxmlformats.org/spreadsheetml/2006/main" count="34314" uniqueCount="6066">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</sst>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1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153</xdr:row>
      <xdr:rowOff>168088</xdr:rowOff>
    </xdr:from>
    <xdr:to>
      <xdr:col>2</xdr:col>
      <xdr:colOff>2823882</xdr:colOff>
      <xdr:row>158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40783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106</xdr:row>
      <xdr:rowOff>46615</xdr:rowOff>
    </xdr:from>
    <xdr:to>
      <xdr:col>3</xdr:col>
      <xdr:colOff>48861</xdr:colOff>
      <xdr:row>114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05266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130</xdr:row>
      <xdr:rowOff>150609</xdr:rowOff>
    </xdr:from>
    <xdr:to>
      <xdr:col>2</xdr:col>
      <xdr:colOff>1249680</xdr:colOff>
      <xdr:row>136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130</xdr:row>
      <xdr:rowOff>150784</xdr:rowOff>
    </xdr:from>
    <xdr:to>
      <xdr:col>2</xdr:col>
      <xdr:colOff>3059069</xdr:colOff>
      <xdr:row>138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74887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77</xdr:row>
      <xdr:rowOff>80682</xdr:rowOff>
    </xdr:from>
    <xdr:to>
      <xdr:col>2</xdr:col>
      <xdr:colOff>2976566</xdr:colOff>
      <xdr:row>85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83</xdr:row>
      <xdr:rowOff>277905</xdr:rowOff>
    </xdr:from>
    <xdr:to>
      <xdr:col>3</xdr:col>
      <xdr:colOff>55475</xdr:colOff>
      <xdr:row>84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82</xdr:row>
      <xdr:rowOff>268939</xdr:rowOff>
    </xdr:from>
    <xdr:to>
      <xdr:col>3</xdr:col>
      <xdr:colOff>163052</xdr:colOff>
      <xdr:row>83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82</xdr:row>
      <xdr:rowOff>17927</xdr:rowOff>
    </xdr:from>
    <xdr:to>
      <xdr:col>3</xdr:col>
      <xdr:colOff>145122</xdr:colOff>
      <xdr:row>82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81</xdr:row>
      <xdr:rowOff>161363</xdr:rowOff>
    </xdr:from>
    <xdr:to>
      <xdr:col>2</xdr:col>
      <xdr:colOff>431992</xdr:colOff>
      <xdr:row>82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165</xdr:row>
      <xdr:rowOff>107579</xdr:rowOff>
    </xdr:from>
    <xdr:to>
      <xdr:col>2</xdr:col>
      <xdr:colOff>2877674</xdr:colOff>
      <xdr:row>173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74468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216</xdr:row>
      <xdr:rowOff>13141</xdr:rowOff>
    </xdr:from>
    <xdr:to>
      <xdr:col>2</xdr:col>
      <xdr:colOff>2034990</xdr:colOff>
      <xdr:row>218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125</xdr:row>
      <xdr:rowOff>224117</xdr:rowOff>
    </xdr:from>
    <xdr:to>
      <xdr:col>2</xdr:col>
      <xdr:colOff>2667640</xdr:colOff>
      <xdr:row>128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125</xdr:row>
      <xdr:rowOff>172278</xdr:rowOff>
    </xdr:from>
    <xdr:to>
      <xdr:col>2</xdr:col>
      <xdr:colOff>2431774</xdr:colOff>
      <xdr:row>127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125</xdr:row>
      <xdr:rowOff>250175</xdr:rowOff>
    </xdr:from>
    <xdr:to>
      <xdr:col>2</xdr:col>
      <xdr:colOff>2030505</xdr:colOff>
      <xdr:row>126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96</xdr:row>
      <xdr:rowOff>246529</xdr:rowOff>
    </xdr:from>
    <xdr:to>
      <xdr:col>15</xdr:col>
      <xdr:colOff>515471</xdr:colOff>
      <xdr:row>99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58</xdr:row>
      <xdr:rowOff>242048</xdr:rowOff>
    </xdr:from>
    <xdr:to>
      <xdr:col>2</xdr:col>
      <xdr:colOff>2940422</xdr:colOff>
      <xdr:row>66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700604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 x14ac:dyDescent="0.3"/>
  <cols>
    <col min="1" max="1" width="2.75" style="40" customWidth="1"/>
    <col min="2" max="16384" width="8.75" style="40"/>
  </cols>
  <sheetData>
    <row r="1" spans="1:11" x14ac:dyDescent="0.3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 x14ac:dyDescent="0.3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 x14ac:dyDescent="0.3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 x14ac:dyDescent="0.3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 x14ac:dyDescent="0.3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 x14ac:dyDescent="0.3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 x14ac:dyDescent="0.3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 x14ac:dyDescent="0.3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 x14ac:dyDescent="0.3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 x14ac:dyDescent="0.3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 x14ac:dyDescent="0.3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 x14ac:dyDescent="0.3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 x14ac:dyDescent="0.3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 x14ac:dyDescent="0.3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 x14ac:dyDescent="0.3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 x14ac:dyDescent="0.3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 x14ac:dyDescent="0.3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 x14ac:dyDescent="0.3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 x14ac:dyDescent="0.3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 x14ac:dyDescent="0.3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 x14ac:dyDescent="0.3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 x14ac:dyDescent="0.3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 x14ac:dyDescent="0.3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 x14ac:dyDescent="0.3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 x14ac:dyDescent="0.3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 x14ac:dyDescent="0.3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 x14ac:dyDescent="0.3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 x14ac:dyDescent="0.3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 x14ac:dyDescent="0.3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 x14ac:dyDescent="0.3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 x14ac:dyDescent="0.3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 x14ac:dyDescent="0.3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 x14ac:dyDescent="0.3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 x14ac:dyDescent="0.3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 x14ac:dyDescent="0.3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 x14ac:dyDescent="0.3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 x14ac:dyDescent="0.3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 x14ac:dyDescent="0.3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 x14ac:dyDescent="0.3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 x14ac:dyDescent="0.3">
      <c r="B41" s="98" t="s">
        <v>3675</v>
      </c>
      <c r="I41" s="97"/>
    </row>
    <row r="42" spans="1:11" x14ac:dyDescent="0.3">
      <c r="B42" s="452" t="s">
        <v>3688</v>
      </c>
      <c r="C42" s="452"/>
      <c r="D42" s="452"/>
      <c r="E42" s="452"/>
      <c r="F42" s="452"/>
      <c r="G42" s="452"/>
      <c r="H42" s="452"/>
      <c r="I42" s="452"/>
      <c r="J42" s="99"/>
      <c r="K42" s="99"/>
    </row>
    <row r="43" spans="1:11" ht="30" customHeight="1" x14ac:dyDescent="0.3">
      <c r="B43" s="452" t="s">
        <v>3702</v>
      </c>
      <c r="C43" s="452"/>
      <c r="D43" s="452"/>
      <c r="E43" s="452"/>
      <c r="F43" s="452"/>
      <c r="G43" s="452"/>
      <c r="H43" s="452"/>
      <c r="I43" s="452"/>
      <c r="J43" s="99"/>
      <c r="K43" s="99"/>
    </row>
    <row r="44" spans="1:11" ht="30" customHeight="1" x14ac:dyDescent="0.3">
      <c r="B44" s="452" t="s">
        <v>3676</v>
      </c>
      <c r="C44" s="452"/>
      <c r="D44" s="452"/>
      <c r="E44" s="452"/>
      <c r="F44" s="452"/>
      <c r="G44" s="452"/>
      <c r="H44" s="452"/>
      <c r="I44" s="452"/>
      <c r="J44" s="99"/>
      <c r="K44" s="99"/>
    </row>
    <row r="45" spans="1:11" ht="30" customHeight="1" x14ac:dyDescent="0.3">
      <c r="B45" s="452" t="s">
        <v>3677</v>
      </c>
      <c r="C45" s="452"/>
      <c r="D45" s="452"/>
      <c r="E45" s="452"/>
      <c r="F45" s="452"/>
      <c r="G45" s="452"/>
      <c r="H45" s="452"/>
      <c r="I45" s="452"/>
      <c r="J45" s="99"/>
      <c r="K45" s="99"/>
    </row>
    <row r="46" spans="1:11" ht="30" customHeight="1" x14ac:dyDescent="0.3">
      <c r="B46" s="452" t="s">
        <v>3689</v>
      </c>
      <c r="C46" s="452"/>
      <c r="D46" s="452"/>
      <c r="E46" s="452"/>
      <c r="F46" s="452"/>
      <c r="G46" s="452"/>
      <c r="H46" s="452"/>
      <c r="I46" s="452"/>
      <c r="J46" s="99"/>
      <c r="K46" s="99"/>
    </row>
    <row r="47" spans="1:11" ht="30" customHeight="1" x14ac:dyDescent="0.3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 x14ac:dyDescent="0.3">
      <c r="B48" s="98" t="s">
        <v>3703</v>
      </c>
      <c r="C48" s="100"/>
      <c r="I48" s="97"/>
    </row>
    <row r="49" spans="2:11" x14ac:dyDescent="0.3">
      <c r="B49" s="452" t="s">
        <v>3678</v>
      </c>
      <c r="C49" s="452"/>
      <c r="D49" s="452"/>
      <c r="E49" s="452"/>
      <c r="F49" s="452"/>
      <c r="G49" s="452"/>
      <c r="H49" s="452"/>
      <c r="I49" s="452"/>
      <c r="J49" s="99"/>
      <c r="K49" s="99"/>
    </row>
    <row r="50" spans="2:11" x14ac:dyDescent="0.3">
      <c r="B50" s="452" t="s">
        <v>3679</v>
      </c>
      <c r="C50" s="452"/>
      <c r="D50" s="452"/>
      <c r="E50" s="452"/>
      <c r="F50" s="452"/>
      <c r="G50" s="452"/>
      <c r="H50" s="452"/>
      <c r="I50" s="452"/>
      <c r="J50" s="99"/>
      <c r="K50" s="99"/>
    </row>
    <row r="51" spans="2:11" x14ac:dyDescent="0.3">
      <c r="B51" s="452" t="s">
        <v>3680</v>
      </c>
      <c r="C51" s="452"/>
      <c r="D51" s="452"/>
      <c r="E51" s="452"/>
      <c r="F51" s="452"/>
      <c r="G51" s="452"/>
      <c r="H51" s="452"/>
      <c r="I51" s="452"/>
      <c r="J51" s="99"/>
      <c r="K51" s="99"/>
    </row>
    <row r="52" spans="2:11" ht="30" customHeight="1" x14ac:dyDescent="0.3">
      <c r="B52" s="452" t="s">
        <v>3690</v>
      </c>
      <c r="C52" s="452"/>
      <c r="D52" s="452"/>
      <c r="E52" s="452"/>
      <c r="F52" s="452"/>
      <c r="G52" s="452"/>
      <c r="H52" s="452"/>
      <c r="I52" s="452"/>
      <c r="J52" s="99"/>
      <c r="K52" s="99"/>
    </row>
    <row r="53" spans="2:11" ht="17.45" customHeight="1" x14ac:dyDescent="0.3">
      <c r="B53" s="452" t="s">
        <v>3687</v>
      </c>
      <c r="C53" s="452"/>
      <c r="D53" s="452"/>
      <c r="E53" s="452"/>
      <c r="F53" s="452"/>
      <c r="G53" s="452"/>
      <c r="H53" s="452"/>
      <c r="I53" s="452"/>
      <c r="J53" s="99"/>
      <c r="K53" s="99"/>
    </row>
    <row r="54" spans="2:11" ht="17.45" customHeight="1" x14ac:dyDescent="0.3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 x14ac:dyDescent="0.3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 x14ac:dyDescent="0.3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 x14ac:dyDescent="0.3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 x14ac:dyDescent="0.3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 x14ac:dyDescent="0.3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 x14ac:dyDescent="0.3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 x14ac:dyDescent="0.3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 x14ac:dyDescent="0.3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 x14ac:dyDescent="0.3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 x14ac:dyDescent="0.3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 x14ac:dyDescent="0.3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4877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 x14ac:dyDescent="0.3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 x14ac:dyDescent="0.3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 x14ac:dyDescent="0.3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 x14ac:dyDescent="0.3">
      <c r="B6" s="349"/>
      <c r="C6" s="350" t="s">
        <v>5435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 x14ac:dyDescent="0.3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 x14ac:dyDescent="0.3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 x14ac:dyDescent="0.3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5417</v>
      </c>
      <c r="AF9" s="180"/>
      <c r="AG9" s="180" t="s">
        <v>3835</v>
      </c>
      <c r="AH9" s="39"/>
    </row>
    <row r="10" spans="2:34" ht="49.9" customHeight="1" x14ac:dyDescent="0.3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5417</v>
      </c>
      <c r="AF10" s="180"/>
      <c r="AG10" s="180" t="s">
        <v>3835</v>
      </c>
      <c r="AH10" s="39" t="s">
        <v>5416</v>
      </c>
    </row>
    <row r="11" spans="2:34" ht="34.9" customHeight="1" x14ac:dyDescent="0.3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 x14ac:dyDescent="0.3">
      <c r="B12" s="349"/>
      <c r="C12" s="350" t="s">
        <v>5435</v>
      </c>
      <c r="D12" s="348" t="s">
        <v>5367</v>
      </c>
      <c r="E12" s="180" t="s">
        <v>5426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 x14ac:dyDescent="0.3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 x14ac:dyDescent="0.3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 x14ac:dyDescent="0.3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5417</v>
      </c>
      <c r="AF15" s="180"/>
      <c r="AG15" s="180" t="s">
        <v>3835</v>
      </c>
      <c r="AH15" s="39" t="s">
        <v>5416</v>
      </c>
    </row>
    <row r="16" spans="2:34" ht="49.9" customHeight="1" x14ac:dyDescent="0.3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5417</v>
      </c>
      <c r="AF16" s="180"/>
      <c r="AG16" s="180" t="s">
        <v>3835</v>
      </c>
      <c r="AH16" s="39" t="s">
        <v>5416</v>
      </c>
    </row>
    <row r="17" spans="2:34" ht="34.9" customHeight="1" x14ac:dyDescent="0.3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 x14ac:dyDescent="0.3">
      <c r="B18" s="349"/>
      <c r="C18" s="350" t="s">
        <v>5435</v>
      </c>
      <c r="D18" s="348" t="s">
        <v>5312</v>
      </c>
      <c r="E18" s="180" t="s">
        <v>5427</v>
      </c>
      <c r="F18" s="123" t="s">
        <v>5795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 x14ac:dyDescent="0.3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 x14ac:dyDescent="0.3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 x14ac:dyDescent="0.3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5417</v>
      </c>
      <c r="AF21" s="180"/>
      <c r="AG21" s="180" t="s">
        <v>3835</v>
      </c>
      <c r="AH21" s="39" t="s">
        <v>5416</v>
      </c>
    </row>
    <row r="22" spans="2:34" ht="49.9" customHeight="1" x14ac:dyDescent="0.3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5417</v>
      </c>
      <c r="AF22" s="180"/>
      <c r="AG22" s="180" t="s">
        <v>3835</v>
      </c>
      <c r="AH22" s="39" t="s">
        <v>5416</v>
      </c>
    </row>
    <row r="23" spans="2:34" ht="34.9" customHeight="1" x14ac:dyDescent="0.3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 x14ac:dyDescent="0.3">
      <c r="B24" s="349"/>
      <c r="C24" s="350" t="s">
        <v>5435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 x14ac:dyDescent="0.3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 x14ac:dyDescent="0.3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 x14ac:dyDescent="0.3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5417</v>
      </c>
      <c r="AF27" s="180"/>
      <c r="AG27" s="180" t="s">
        <v>3835</v>
      </c>
      <c r="AH27" s="39" t="s">
        <v>5416</v>
      </c>
    </row>
    <row r="28" spans="2:34" ht="49.9" customHeight="1" x14ac:dyDescent="0.3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5417</v>
      </c>
      <c r="AF28" s="180"/>
      <c r="AG28" s="180" t="s">
        <v>3835</v>
      </c>
      <c r="AH28" s="39" t="s">
        <v>5416</v>
      </c>
    </row>
    <row r="29" spans="2:34" ht="34.9" customHeight="1" x14ac:dyDescent="0.3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 x14ac:dyDescent="0.3">
      <c r="B30" s="349"/>
      <c r="C30" s="350" t="s">
        <v>5435</v>
      </c>
      <c r="D30" s="348" t="s">
        <v>5428</v>
      </c>
      <c r="E30" s="180" t="s">
        <v>5429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 x14ac:dyDescent="0.3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 x14ac:dyDescent="0.3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 x14ac:dyDescent="0.3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5417</v>
      </c>
      <c r="AF33" s="180"/>
      <c r="AG33" s="180" t="s">
        <v>3835</v>
      </c>
      <c r="AH33" s="39" t="s">
        <v>5416</v>
      </c>
    </row>
    <row r="34" spans="2:34" ht="49.9" customHeight="1" x14ac:dyDescent="0.3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5417</v>
      </c>
      <c r="AF34" s="180"/>
      <c r="AG34" s="180" t="s">
        <v>3835</v>
      </c>
      <c r="AH34" s="39" t="s">
        <v>5416</v>
      </c>
    </row>
    <row r="35" spans="2:34" ht="34.9" customHeight="1" x14ac:dyDescent="0.3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 x14ac:dyDescent="0.3">
      <c r="B36" s="349"/>
      <c r="C36" s="350" t="s">
        <v>5435</v>
      </c>
      <c r="D36" s="348" t="s">
        <v>5333</v>
      </c>
      <c r="E36" s="180" t="s">
        <v>5935</v>
      </c>
      <c r="F36" s="450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 x14ac:dyDescent="0.3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 x14ac:dyDescent="0.3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0.47399999999999998</v>
      </c>
      <c r="AG38" s="180" t="s">
        <v>3840</v>
      </c>
      <c r="AH38" s="39" t="s">
        <v>4035</v>
      </c>
    </row>
    <row r="39" spans="2:34" ht="49.9" customHeight="1" x14ac:dyDescent="0.3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5417</v>
      </c>
      <c r="AF39" s="180">
        <v>9.4499999999999993</v>
      </c>
      <c r="AG39" s="180" t="s">
        <v>3835</v>
      </c>
      <c r="AH39" s="39" t="s">
        <v>5419</v>
      </c>
    </row>
    <row r="40" spans="2:34" ht="49.9" customHeight="1" x14ac:dyDescent="0.3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5417</v>
      </c>
      <c r="AF40" s="180">
        <v>9.4499999999999993</v>
      </c>
      <c r="AG40" s="180" t="s">
        <v>3835</v>
      </c>
      <c r="AH40" s="39" t="s">
        <v>5416</v>
      </c>
    </row>
    <row r="41" spans="2:34" ht="34.9" customHeight="1" x14ac:dyDescent="0.3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 x14ac:dyDescent="0.3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 x14ac:dyDescent="0.3">
      <c r="B43" s="349"/>
      <c r="C43" s="350" t="s">
        <v>5435</v>
      </c>
      <c r="D43" s="348" t="s">
        <v>5312</v>
      </c>
      <c r="E43" s="180" t="s">
        <v>5925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 x14ac:dyDescent="0.3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 x14ac:dyDescent="0.3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 x14ac:dyDescent="0.3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5417</v>
      </c>
      <c r="AF46" s="180"/>
      <c r="AG46" s="180" t="s">
        <v>3835</v>
      </c>
      <c r="AH46" s="39" t="s">
        <v>5416</v>
      </c>
    </row>
    <row r="47" spans="2:34" ht="49.9" customHeight="1" x14ac:dyDescent="0.3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5417</v>
      </c>
      <c r="AF47" s="180"/>
      <c r="AG47" s="180" t="s">
        <v>3835</v>
      </c>
      <c r="AH47" s="39" t="s">
        <v>5416</v>
      </c>
    </row>
    <row r="48" spans="2:34" ht="34.9" customHeight="1" x14ac:dyDescent="0.3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 x14ac:dyDescent="0.3">
      <c r="B49" s="349"/>
      <c r="C49" s="350" t="s">
        <v>5435</v>
      </c>
      <c r="D49" s="348" t="s">
        <v>5377</v>
      </c>
      <c r="E49" s="180" t="s">
        <v>5934</v>
      </c>
      <c r="F49" s="450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 x14ac:dyDescent="0.3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4.6319999999999997</v>
      </c>
      <c r="AG50" s="182" t="s">
        <v>3834</v>
      </c>
      <c r="AH50" s="33"/>
    </row>
    <row r="51" spans="2:34" ht="49.9" customHeight="1" x14ac:dyDescent="0.3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1.3859999999999999</v>
      </c>
      <c r="AG51" s="180" t="s">
        <v>3840</v>
      </c>
      <c r="AH51" s="39" t="s">
        <v>4035</v>
      </c>
    </row>
    <row r="52" spans="2:34" ht="49.9" customHeight="1" x14ac:dyDescent="0.3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5417</v>
      </c>
      <c r="AF52" s="180">
        <v>22.95</v>
      </c>
      <c r="AG52" s="180" t="s">
        <v>3835</v>
      </c>
      <c r="AH52" s="39" t="s">
        <v>5416</v>
      </c>
    </row>
    <row r="53" spans="2:34" ht="49.9" customHeight="1" x14ac:dyDescent="0.3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5417</v>
      </c>
      <c r="AF53" s="180">
        <v>22.95</v>
      </c>
      <c r="AG53" s="180" t="s">
        <v>3835</v>
      </c>
      <c r="AH53" s="39" t="s">
        <v>5416</v>
      </c>
    </row>
    <row r="54" spans="2:34" ht="34.9" customHeight="1" x14ac:dyDescent="0.3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 x14ac:dyDescent="0.3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 x14ac:dyDescent="0.3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 x14ac:dyDescent="0.3">
      <c r="B57" s="349"/>
      <c r="C57" s="350" t="s">
        <v>5435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 x14ac:dyDescent="0.3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 x14ac:dyDescent="0.3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 x14ac:dyDescent="0.3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 x14ac:dyDescent="0.3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 x14ac:dyDescent="0.3">
      <c r="B62" s="19">
        <v>5.4</v>
      </c>
      <c r="C62" s="480" t="s">
        <v>4806</v>
      </c>
      <c r="D62" s="481"/>
      <c r="E62" s="481"/>
      <c r="F62" s="481"/>
      <c r="G62" s="482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 x14ac:dyDescent="0.3">
      <c r="B63" s="349"/>
      <c r="C63" s="350" t="s">
        <v>5435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 x14ac:dyDescent="0.3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 x14ac:dyDescent="0.3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 x14ac:dyDescent="0.3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 x14ac:dyDescent="0.3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 x14ac:dyDescent="0.3">
      <c r="B68" s="349"/>
      <c r="C68" s="350" t="s">
        <v>5435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 x14ac:dyDescent="0.3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 x14ac:dyDescent="0.3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 x14ac:dyDescent="0.3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 x14ac:dyDescent="0.3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 x14ac:dyDescent="0.3">
      <c r="B73" s="349"/>
      <c r="C73" s="350" t="s">
        <v>5435</v>
      </c>
      <c r="D73" s="348" t="s">
        <v>5430</v>
      </c>
      <c r="E73" s="180" t="s">
        <v>5431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 x14ac:dyDescent="0.3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 x14ac:dyDescent="0.3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 x14ac:dyDescent="0.3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 x14ac:dyDescent="0.3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 x14ac:dyDescent="0.3">
      <c r="B78" s="349"/>
      <c r="C78" s="350" t="s">
        <v>5435</v>
      </c>
      <c r="D78" s="348" t="s">
        <v>5432</v>
      </c>
      <c r="E78" s="180" t="s">
        <v>5433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 x14ac:dyDescent="0.3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 x14ac:dyDescent="0.3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 x14ac:dyDescent="0.3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 x14ac:dyDescent="0.3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 x14ac:dyDescent="0.3">
      <c r="B83" s="349"/>
      <c r="C83" s="350" t="s">
        <v>5435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 x14ac:dyDescent="0.3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 x14ac:dyDescent="0.3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 x14ac:dyDescent="0.3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 x14ac:dyDescent="0.3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 x14ac:dyDescent="0.3">
      <c r="B88" s="349"/>
      <c r="C88" s="350" t="s">
        <v>5435</v>
      </c>
      <c r="D88" s="348" t="s">
        <v>5367</v>
      </c>
      <c r="E88" s="180" t="s">
        <v>5434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 x14ac:dyDescent="0.3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 x14ac:dyDescent="0.3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 x14ac:dyDescent="0.3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 x14ac:dyDescent="0.3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 x14ac:dyDescent="0.3">
      <c r="B93" s="349"/>
      <c r="C93" s="350" t="s">
        <v>5435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 x14ac:dyDescent="0.3">
      <c r="B94" s="5"/>
      <c r="C94" s="85"/>
      <c r="D94" s="85"/>
      <c r="E94" s="85"/>
      <c r="F94" s="31" t="s">
        <v>5807</v>
      </c>
      <c r="G94" s="125" t="s">
        <v>5808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 x14ac:dyDescent="0.3">
      <c r="B95" s="4"/>
      <c r="C95" s="12"/>
      <c r="D95" s="12"/>
      <c r="E95" s="12"/>
      <c r="F95" s="31" t="s">
        <v>5806</v>
      </c>
      <c r="G95" s="125" t="s">
        <v>5809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 x14ac:dyDescent="0.3">
      <c r="B96" s="4"/>
      <c r="C96" s="12"/>
      <c r="D96" s="12"/>
      <c r="E96" s="12"/>
      <c r="F96" s="31" t="s">
        <v>5811</v>
      </c>
      <c r="G96" s="125" t="s">
        <v>5810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 x14ac:dyDescent="0.3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 x14ac:dyDescent="0.3">
      <c r="B98" s="19">
        <v>5.5</v>
      </c>
      <c r="C98" s="480" t="s">
        <v>4802</v>
      </c>
      <c r="D98" s="481"/>
      <c r="E98" s="481"/>
      <c r="F98" s="481"/>
      <c r="G98" s="482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 x14ac:dyDescent="0.3">
      <c r="B99" s="349"/>
      <c r="C99" s="350" t="s">
        <v>5435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 x14ac:dyDescent="0.3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 x14ac:dyDescent="0.3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 x14ac:dyDescent="0.3">
      <c r="B102" s="19">
        <v>5.6</v>
      </c>
      <c r="C102" s="480" t="s">
        <v>4807</v>
      </c>
      <c r="D102" s="481"/>
      <c r="E102" s="481"/>
      <c r="F102" s="481"/>
      <c r="G102" s="482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 x14ac:dyDescent="0.3">
      <c r="B103" s="349"/>
      <c r="C103" s="350" t="s">
        <v>5435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 x14ac:dyDescent="0.3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 x14ac:dyDescent="0.3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 x14ac:dyDescent="0.3">
      <c r="B106" s="19">
        <v>5.7</v>
      </c>
      <c r="C106" s="480" t="s">
        <v>4809</v>
      </c>
      <c r="D106" s="481"/>
      <c r="E106" s="481"/>
      <c r="F106" s="481"/>
      <c r="G106" s="482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 x14ac:dyDescent="0.3">
      <c r="B107" s="349"/>
      <c r="C107" s="350" t="s">
        <v>5435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 x14ac:dyDescent="0.3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 x14ac:dyDescent="0.3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 x14ac:dyDescent="0.3">
      <c r="B110" s="19">
        <v>5.8</v>
      </c>
      <c r="C110" s="480" t="s">
        <v>4810</v>
      </c>
      <c r="D110" s="481"/>
      <c r="E110" s="481"/>
      <c r="F110" s="481"/>
      <c r="G110" s="482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 x14ac:dyDescent="0.3">
      <c r="B111" s="349"/>
      <c r="C111" s="350" t="s">
        <v>5435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 x14ac:dyDescent="0.3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 x14ac:dyDescent="0.3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 x14ac:dyDescent="0.3"/>
    <row r="115" spans="2:34" ht="16.5" customHeight="1" x14ac:dyDescent="0.3"/>
    <row r="116" spans="2:34" ht="16.5" customHeight="1" x14ac:dyDescent="0.3"/>
    <row r="117" spans="2:34" ht="28.9" customHeight="1" x14ac:dyDescent="0.3">
      <c r="J117" s="36"/>
      <c r="K117" s="36"/>
      <c r="L117" s="36"/>
    </row>
    <row r="118" spans="2:34" ht="28.9" customHeight="1" x14ac:dyDescent="0.3">
      <c r="J118" s="36"/>
      <c r="K118" s="36"/>
      <c r="L118" s="36"/>
    </row>
    <row r="119" spans="2:34" ht="40.15" customHeight="1" x14ac:dyDescent="0.3">
      <c r="J119" s="36"/>
      <c r="K119" s="36"/>
      <c r="L119" s="36"/>
    </row>
    <row r="120" spans="2:34" ht="16.5" customHeight="1" x14ac:dyDescent="0.3"/>
    <row r="121" spans="2:34" ht="16.5" customHeight="1" x14ac:dyDescent="0.3"/>
    <row r="122" spans="2:34" ht="16.5" customHeight="1" x14ac:dyDescent="0.3"/>
    <row r="123" spans="2:34" ht="16.5" customHeight="1" x14ac:dyDescent="0.3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4875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 x14ac:dyDescent="0.3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 x14ac:dyDescent="0.3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 x14ac:dyDescent="0.3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 x14ac:dyDescent="0.3">
      <c r="B6" s="349"/>
      <c r="C6" s="350" t="s">
        <v>5435</v>
      </c>
      <c r="D6" s="348" t="s">
        <v>5367</v>
      </c>
      <c r="E6" s="180" t="s">
        <v>5929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 x14ac:dyDescent="0.3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 x14ac:dyDescent="0.3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 x14ac:dyDescent="0.3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5424</v>
      </c>
      <c r="AF9" s="180"/>
      <c r="AG9" s="180" t="s">
        <v>3835</v>
      </c>
      <c r="AH9" s="39"/>
    </row>
    <row r="10" spans="2:34" ht="49.9" customHeight="1" x14ac:dyDescent="0.3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5425</v>
      </c>
      <c r="AF10" s="180"/>
      <c r="AG10" s="180" t="s">
        <v>3835</v>
      </c>
      <c r="AH10" s="39" t="s">
        <v>5423</v>
      </c>
    </row>
    <row r="11" spans="2:34" ht="34.9" customHeight="1" x14ac:dyDescent="0.3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 x14ac:dyDescent="0.3">
      <c r="B12" s="349"/>
      <c r="C12" s="350" t="s">
        <v>5435</v>
      </c>
      <c r="D12" s="348" t="s">
        <v>5377</v>
      </c>
      <c r="E12" s="180" t="s">
        <v>5941</v>
      </c>
      <c r="F12" s="450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 x14ac:dyDescent="0.3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6.5519999999999996</v>
      </c>
      <c r="AG13" s="182" t="s">
        <v>3834</v>
      </c>
      <c r="AH13" s="33"/>
    </row>
    <row r="14" spans="2:34" ht="49.9" customHeight="1" x14ac:dyDescent="0.3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1.05</v>
      </c>
      <c r="AG14" s="180" t="s">
        <v>3928</v>
      </c>
      <c r="AH14" s="39" t="s">
        <v>3924</v>
      </c>
    </row>
    <row r="15" spans="2:34" ht="49.9" customHeight="1" x14ac:dyDescent="0.3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5424</v>
      </c>
      <c r="AF15" s="180">
        <v>32.76</v>
      </c>
      <c r="AG15" s="180" t="s">
        <v>3835</v>
      </c>
      <c r="AH15" s="39" t="s">
        <v>5423</v>
      </c>
    </row>
    <row r="16" spans="2:34" ht="49.9" customHeight="1" x14ac:dyDescent="0.3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5425</v>
      </c>
      <c r="AF16" s="180">
        <v>43.68</v>
      </c>
      <c r="AG16" s="180" t="s">
        <v>3835</v>
      </c>
      <c r="AH16" s="39" t="s">
        <v>5423</v>
      </c>
    </row>
    <row r="17" spans="2:34" ht="49.9" customHeight="1" x14ac:dyDescent="0.3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53.098999999999997</v>
      </c>
      <c r="AG17" s="180" t="s">
        <v>3834</v>
      </c>
      <c r="AH17" s="33" t="s">
        <v>5292</v>
      </c>
    </row>
    <row r="18" spans="2:34" ht="49.9" customHeight="1" x14ac:dyDescent="0.3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6" t="s">
        <v>5718</v>
      </c>
      <c r="AF18" s="180">
        <v>37.372999999999998</v>
      </c>
      <c r="AG18" s="180" t="s">
        <v>3834</v>
      </c>
      <c r="AH18" s="33" t="s">
        <v>5292</v>
      </c>
    </row>
    <row r="19" spans="2:34" ht="49.9" customHeight="1" x14ac:dyDescent="0.3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6" t="s">
        <v>5719</v>
      </c>
      <c r="AF19" s="180">
        <v>15.727</v>
      </c>
      <c r="AG19" s="180" t="s">
        <v>3834</v>
      </c>
      <c r="AH19" s="33" t="s">
        <v>5292</v>
      </c>
    </row>
    <row r="20" spans="2:34" ht="34.9" customHeight="1" x14ac:dyDescent="0.3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 x14ac:dyDescent="0.3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 x14ac:dyDescent="0.3">
      <c r="B22" s="349"/>
      <c r="C22" s="350" t="s">
        <v>5435</v>
      </c>
      <c r="D22" s="348"/>
      <c r="E22" s="180" t="s">
        <v>5436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 x14ac:dyDescent="0.3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 x14ac:dyDescent="0.3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 x14ac:dyDescent="0.3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5425</v>
      </c>
      <c r="AF25" s="180"/>
      <c r="AG25" s="180" t="s">
        <v>3835</v>
      </c>
      <c r="AH25" s="39" t="s">
        <v>5423</v>
      </c>
    </row>
    <row r="26" spans="2:34" ht="49.9" customHeight="1" x14ac:dyDescent="0.3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5425</v>
      </c>
      <c r="AF26" s="180"/>
      <c r="AG26" s="180" t="s">
        <v>3835</v>
      </c>
      <c r="AH26" s="39" t="s">
        <v>4068</v>
      </c>
    </row>
    <row r="27" spans="2:34" ht="34.9" customHeight="1" x14ac:dyDescent="0.3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 x14ac:dyDescent="0.3">
      <c r="B28" s="349"/>
      <c r="C28" s="350" t="s">
        <v>5435</v>
      </c>
      <c r="D28" s="348" t="s">
        <v>5939</v>
      </c>
      <c r="E28" s="180" t="s">
        <v>5940</v>
      </c>
      <c r="F28" s="450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 x14ac:dyDescent="0.3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>
        <v>5.3689999999999998</v>
      </c>
      <c r="AG29" s="182" t="s">
        <v>3834</v>
      </c>
      <c r="AH29" s="39" t="s">
        <v>4664</v>
      </c>
    </row>
    <row r="30" spans="2:34" ht="49.9" customHeight="1" x14ac:dyDescent="0.3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>
        <v>0.86099999999999999</v>
      </c>
      <c r="AG30" s="180" t="s">
        <v>3840</v>
      </c>
      <c r="AH30" s="39" t="s">
        <v>3924</v>
      </c>
    </row>
    <row r="31" spans="2:34" ht="49.9" customHeight="1" x14ac:dyDescent="0.3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5425</v>
      </c>
      <c r="AF31" s="180">
        <v>40.831000000000003</v>
      </c>
      <c r="AG31" s="180" t="s">
        <v>3835</v>
      </c>
      <c r="AH31" s="39" t="s">
        <v>5423</v>
      </c>
    </row>
    <row r="32" spans="2:34" ht="49.9" customHeight="1" x14ac:dyDescent="0.3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5425</v>
      </c>
      <c r="AF32" s="180">
        <v>40.831000000000003</v>
      </c>
      <c r="AG32" s="180" t="s">
        <v>3835</v>
      </c>
      <c r="AH32" s="39" t="s">
        <v>4068</v>
      </c>
    </row>
    <row r="33" spans="2:34" ht="34.9" customHeight="1" x14ac:dyDescent="0.3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 x14ac:dyDescent="0.3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 x14ac:dyDescent="0.3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 x14ac:dyDescent="0.3">
      <c r="B36" s="349"/>
      <c r="C36" s="350" t="s">
        <v>5435</v>
      </c>
      <c r="D36" s="348"/>
      <c r="E36" s="180" t="s">
        <v>5437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 x14ac:dyDescent="0.3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 x14ac:dyDescent="0.3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 x14ac:dyDescent="0.3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 x14ac:dyDescent="0.3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 x14ac:dyDescent="0.3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 x14ac:dyDescent="0.3">
      <c r="B42" s="349"/>
      <c r="C42" s="350" t="s">
        <v>5435</v>
      </c>
      <c r="D42" s="348" t="s">
        <v>5312</v>
      </c>
      <c r="E42" s="180" t="s">
        <v>5437</v>
      </c>
      <c r="F42" s="123" t="s">
        <v>5992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5965</v>
      </c>
      <c r="AE42" s="154"/>
      <c r="AF42" s="154"/>
      <c r="AG42" s="154"/>
      <c r="AH42" s="11"/>
    </row>
    <row r="43" spans="2:34" ht="49.9" customHeight="1" x14ac:dyDescent="0.3">
      <c r="B43" s="5"/>
      <c r="C43" s="85"/>
      <c r="D43" s="85"/>
      <c r="E43" s="85"/>
      <c r="F43" s="31" t="s">
        <v>5966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5969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 x14ac:dyDescent="0.3">
      <c r="B44" s="4"/>
      <c r="C44" s="12"/>
      <c r="D44" s="12"/>
      <c r="E44" s="12"/>
      <c r="F44" s="31" t="s">
        <v>5967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5969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 x14ac:dyDescent="0.3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 x14ac:dyDescent="0.3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 x14ac:dyDescent="0.3">
      <c r="B47" s="349"/>
      <c r="C47" s="350" t="s">
        <v>5435</v>
      </c>
      <c r="D47" s="348" t="s">
        <v>5438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5965</v>
      </c>
      <c r="AE47" s="154"/>
      <c r="AF47" s="154"/>
      <c r="AG47" s="154"/>
      <c r="AH47" s="11"/>
    </row>
    <row r="48" spans="2:34" ht="49.9" customHeight="1" x14ac:dyDescent="0.3">
      <c r="B48" s="5"/>
      <c r="C48" s="85"/>
      <c r="D48" s="85"/>
      <c r="E48" s="85"/>
      <c r="F48" s="31" t="s">
        <v>5966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 x14ac:dyDescent="0.3">
      <c r="B49" s="4"/>
      <c r="C49" s="12"/>
      <c r="D49" s="12"/>
      <c r="E49" s="12"/>
      <c r="F49" s="31" t="s">
        <v>5967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5968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 x14ac:dyDescent="0.3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 x14ac:dyDescent="0.3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 x14ac:dyDescent="0.3">
      <c r="B52" s="349"/>
      <c r="C52" s="350" t="s">
        <v>5435</v>
      </c>
      <c r="D52" s="348" t="s">
        <v>5439</v>
      </c>
      <c r="E52" s="180" t="s">
        <v>5437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5965</v>
      </c>
      <c r="AE52" s="154"/>
      <c r="AF52" s="154"/>
      <c r="AG52" s="154"/>
      <c r="AH52" s="11"/>
    </row>
    <row r="53" spans="2:34" ht="49.9" customHeight="1" x14ac:dyDescent="0.3">
      <c r="B53" s="5"/>
      <c r="C53" s="85"/>
      <c r="D53" s="85"/>
      <c r="E53" s="85"/>
      <c r="F53" s="31" t="s">
        <v>5966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5970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 x14ac:dyDescent="0.3">
      <c r="B54" s="4"/>
      <c r="C54" s="12"/>
      <c r="D54" s="12"/>
      <c r="E54" s="12"/>
      <c r="F54" s="31" t="s">
        <v>5967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5970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 x14ac:dyDescent="0.3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 x14ac:dyDescent="0.3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 x14ac:dyDescent="0.3">
      <c r="B57" s="349"/>
      <c r="C57" s="350" t="s">
        <v>5435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5965</v>
      </c>
      <c r="AE57" s="154"/>
      <c r="AF57" s="154"/>
      <c r="AG57" s="154"/>
      <c r="AH57" s="11"/>
    </row>
    <row r="58" spans="2:34" ht="49.9" customHeight="1" x14ac:dyDescent="0.3">
      <c r="B58" s="5"/>
      <c r="C58" s="85"/>
      <c r="D58" s="85"/>
      <c r="E58" s="85"/>
      <c r="F58" s="31" t="s">
        <v>5966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5971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 x14ac:dyDescent="0.3">
      <c r="B59" s="4"/>
      <c r="C59" s="12"/>
      <c r="D59" s="12"/>
      <c r="E59" s="12"/>
      <c r="F59" s="31" t="s">
        <v>5967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5971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 x14ac:dyDescent="0.3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 x14ac:dyDescent="0.3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 x14ac:dyDescent="0.3">
      <c r="B62" s="349"/>
      <c r="C62" s="350" t="s">
        <v>5435</v>
      </c>
      <c r="D62" s="348" t="s">
        <v>5367</v>
      </c>
      <c r="E62" s="180" t="s">
        <v>5437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5965</v>
      </c>
      <c r="AE62" s="154"/>
      <c r="AF62" s="154"/>
      <c r="AG62" s="154"/>
      <c r="AH62" s="11"/>
    </row>
    <row r="63" spans="2:34" ht="49.9" customHeight="1" x14ac:dyDescent="0.3">
      <c r="B63" s="5"/>
      <c r="C63" s="85"/>
      <c r="D63" s="85"/>
      <c r="E63" s="85"/>
      <c r="F63" s="31" t="s">
        <v>5966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5972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 x14ac:dyDescent="0.3">
      <c r="B64" s="4"/>
      <c r="C64" s="12"/>
      <c r="D64" s="12"/>
      <c r="E64" s="12"/>
      <c r="F64" s="31" t="s">
        <v>5967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5972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 x14ac:dyDescent="0.3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 x14ac:dyDescent="0.3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 x14ac:dyDescent="0.3">
      <c r="B67" s="349"/>
      <c r="C67" s="350" t="s">
        <v>5435</v>
      </c>
      <c r="D67" s="348" t="s">
        <v>5430</v>
      </c>
      <c r="E67" s="180" t="s">
        <v>5440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5965</v>
      </c>
      <c r="AE67" s="154"/>
      <c r="AF67" s="154"/>
      <c r="AG67" s="154"/>
      <c r="AH67" s="11"/>
    </row>
    <row r="68" spans="2:34" ht="49.9" customHeight="1" x14ac:dyDescent="0.3">
      <c r="B68" s="5"/>
      <c r="C68" s="85"/>
      <c r="D68" s="85"/>
      <c r="E68" s="85"/>
      <c r="F68" s="31" t="s">
        <v>5966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5973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 x14ac:dyDescent="0.3">
      <c r="B69" s="4"/>
      <c r="C69" s="12"/>
      <c r="D69" s="12"/>
      <c r="E69" s="12"/>
      <c r="F69" s="31" t="s">
        <v>5967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5973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 x14ac:dyDescent="0.3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 x14ac:dyDescent="0.3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 x14ac:dyDescent="0.3">
      <c r="B72" s="349"/>
      <c r="C72" s="350" t="s">
        <v>5435</v>
      </c>
      <c r="D72" s="348" t="s">
        <v>5441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5965</v>
      </c>
      <c r="AE72" s="154"/>
      <c r="AF72" s="154"/>
      <c r="AG72" s="154"/>
      <c r="AH72" s="11"/>
    </row>
    <row r="73" spans="2:34" ht="49.9" customHeight="1" x14ac:dyDescent="0.3">
      <c r="B73" s="5"/>
      <c r="C73" s="85"/>
      <c r="D73" s="85"/>
      <c r="E73" s="85"/>
      <c r="F73" s="31" t="s">
        <v>5966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5974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 x14ac:dyDescent="0.3">
      <c r="B74" s="4"/>
      <c r="C74" s="12"/>
      <c r="D74" s="12"/>
      <c r="E74" s="12"/>
      <c r="F74" s="31" t="s">
        <v>5967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5974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 x14ac:dyDescent="0.3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 x14ac:dyDescent="0.3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 x14ac:dyDescent="0.3">
      <c r="B77" s="349"/>
      <c r="C77" s="350" t="s">
        <v>5435</v>
      </c>
      <c r="D77" s="348" t="s">
        <v>5367</v>
      </c>
      <c r="E77" s="180" t="s">
        <v>5437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5965</v>
      </c>
      <c r="AE77" s="154"/>
      <c r="AF77" s="154"/>
      <c r="AG77" s="154"/>
      <c r="AH77" s="11"/>
    </row>
    <row r="78" spans="2:34" ht="49.9" customHeight="1" x14ac:dyDescent="0.3">
      <c r="B78" s="5"/>
      <c r="C78" s="85"/>
      <c r="D78" s="85"/>
      <c r="E78" s="85"/>
      <c r="F78" s="31" t="s">
        <v>5966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5975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 x14ac:dyDescent="0.3">
      <c r="B79" s="4"/>
      <c r="C79" s="12"/>
      <c r="D79" s="12"/>
      <c r="E79" s="12"/>
      <c r="F79" s="31" t="s">
        <v>5967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5975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 x14ac:dyDescent="0.3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 x14ac:dyDescent="0.3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 x14ac:dyDescent="0.3">
      <c r="B82" s="349"/>
      <c r="C82" s="350" t="s">
        <v>5435</v>
      </c>
      <c r="D82" s="348" t="s">
        <v>5442</v>
      </c>
      <c r="E82" s="180" t="s">
        <v>5437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5965</v>
      </c>
      <c r="AE82" s="154"/>
      <c r="AF82" s="154"/>
      <c r="AG82" s="154"/>
      <c r="AH82" s="11"/>
    </row>
    <row r="83" spans="2:34" ht="49.9" customHeight="1" x14ac:dyDescent="0.3">
      <c r="B83" s="5"/>
      <c r="C83" s="85"/>
      <c r="D83" s="85"/>
      <c r="E83" s="85"/>
      <c r="F83" s="31" t="s">
        <v>5966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5976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 x14ac:dyDescent="0.3">
      <c r="B84" s="4"/>
      <c r="C84" s="12"/>
      <c r="D84" s="12"/>
      <c r="E84" s="12"/>
      <c r="F84" s="31" t="s">
        <v>5967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5976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 x14ac:dyDescent="0.3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 x14ac:dyDescent="0.3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 x14ac:dyDescent="0.3">
      <c r="B87" s="349"/>
      <c r="C87" s="350" t="s">
        <v>5435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5965</v>
      </c>
      <c r="AE87" s="154"/>
      <c r="AF87" s="154"/>
      <c r="AG87" s="154"/>
      <c r="AH87" s="11"/>
    </row>
    <row r="88" spans="2:34" ht="49.9" customHeight="1" x14ac:dyDescent="0.3">
      <c r="B88" s="5"/>
      <c r="C88" s="85"/>
      <c r="D88" s="85"/>
      <c r="E88" s="85"/>
      <c r="F88" s="31" t="s">
        <v>5966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5977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 x14ac:dyDescent="0.3">
      <c r="B89" s="4"/>
      <c r="C89" s="12"/>
      <c r="D89" s="12"/>
      <c r="E89" s="12"/>
      <c r="F89" s="31" t="s">
        <v>5967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5977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 x14ac:dyDescent="0.3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 x14ac:dyDescent="0.3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 x14ac:dyDescent="0.3">
      <c r="B92" s="349"/>
      <c r="C92" s="350" t="s">
        <v>5435</v>
      </c>
      <c r="D92" s="348" t="s">
        <v>5367</v>
      </c>
      <c r="E92" s="180" t="s">
        <v>5437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5965</v>
      </c>
      <c r="AE92" s="154"/>
      <c r="AF92" s="154"/>
      <c r="AG92" s="154"/>
      <c r="AH92" s="11"/>
    </row>
    <row r="93" spans="2:34" ht="49.9" customHeight="1" x14ac:dyDescent="0.3">
      <c r="B93" s="5"/>
      <c r="C93" s="85"/>
      <c r="D93" s="85"/>
      <c r="E93" s="85"/>
      <c r="F93" s="31" t="s">
        <v>5966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5978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 x14ac:dyDescent="0.3">
      <c r="B94" s="4"/>
      <c r="C94" s="12"/>
      <c r="D94" s="12"/>
      <c r="E94" s="12"/>
      <c r="F94" s="31" t="s">
        <v>5967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5978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 x14ac:dyDescent="0.3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 x14ac:dyDescent="0.3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 x14ac:dyDescent="0.3">
      <c r="B97" s="349"/>
      <c r="C97" s="350" t="s">
        <v>5435</v>
      </c>
      <c r="D97" s="348" t="s">
        <v>5442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5965</v>
      </c>
      <c r="AE97" s="154"/>
      <c r="AF97" s="154"/>
      <c r="AG97" s="154"/>
      <c r="AH97" s="11"/>
    </row>
    <row r="98" spans="2:34" ht="49.9" customHeight="1" x14ac:dyDescent="0.3">
      <c r="B98" s="5"/>
      <c r="C98" s="85"/>
      <c r="D98" s="85"/>
      <c r="E98" s="85"/>
      <c r="F98" s="31" t="s">
        <v>5966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 x14ac:dyDescent="0.3">
      <c r="B99" s="4"/>
      <c r="C99" s="12"/>
      <c r="D99" s="12"/>
      <c r="E99" s="12"/>
      <c r="F99" s="31" t="s">
        <v>5967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 x14ac:dyDescent="0.3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 x14ac:dyDescent="0.3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 x14ac:dyDescent="0.3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 x14ac:dyDescent="0.3">
      <c r="B103" s="349"/>
      <c r="C103" s="350" t="s">
        <v>5435</v>
      </c>
      <c r="D103" s="348"/>
      <c r="E103" s="180" t="s">
        <v>4932</v>
      </c>
      <c r="F103" s="123" t="s">
        <v>5990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5980</v>
      </c>
      <c r="AE103" s="154"/>
      <c r="AF103" s="154"/>
      <c r="AG103" s="154"/>
      <c r="AH103" s="11"/>
    </row>
    <row r="104" spans="2:34" ht="49.9" customHeight="1" x14ac:dyDescent="0.3">
      <c r="B104" s="5"/>
      <c r="C104" s="85"/>
      <c r="D104" s="85"/>
      <c r="E104" s="85"/>
      <c r="F104" s="31" t="s">
        <v>5983</v>
      </c>
      <c r="G104" s="125" t="s">
        <v>5982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5981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 x14ac:dyDescent="0.3">
      <c r="B105" s="4"/>
      <c r="C105" s="12"/>
      <c r="D105" s="12"/>
      <c r="E105" s="12"/>
      <c r="F105" s="31" t="s">
        <v>5983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5981</v>
      </c>
      <c r="AE105" s="179" t="s">
        <v>4065</v>
      </c>
      <c r="AF105" s="182"/>
      <c r="AG105" s="182" t="s">
        <v>3840</v>
      </c>
      <c r="AH105" s="39"/>
    </row>
    <row r="106" spans="2:34" ht="49.9" customHeight="1" x14ac:dyDescent="0.3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 x14ac:dyDescent="0.3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 x14ac:dyDescent="0.3">
      <c r="B108" s="19">
        <v>6.6</v>
      </c>
      <c r="C108" s="61" t="s">
        <v>6007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 x14ac:dyDescent="0.3">
      <c r="B109" s="349"/>
      <c r="C109" s="350" t="s">
        <v>5435</v>
      </c>
      <c r="D109" s="348" t="s">
        <v>5952</v>
      </c>
      <c r="E109" s="180" t="s">
        <v>5437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5961</v>
      </c>
      <c r="AE109" s="154"/>
      <c r="AF109" s="154"/>
      <c r="AG109" s="154"/>
      <c r="AH109" s="11"/>
    </row>
    <row r="110" spans="2:34" ht="49.9" customHeight="1" x14ac:dyDescent="0.3">
      <c r="B110" s="5"/>
      <c r="C110" s="85"/>
      <c r="D110" s="85"/>
      <c r="E110" s="85"/>
      <c r="F110" s="31" t="s">
        <v>5958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5960</v>
      </c>
      <c r="AE110" s="179" t="s">
        <v>5953</v>
      </c>
      <c r="AF110" s="182">
        <v>247.59899999999999</v>
      </c>
      <c r="AG110" s="182" t="s">
        <v>3840</v>
      </c>
      <c r="AH110" s="33" t="s">
        <v>5954</v>
      </c>
    </row>
    <row r="111" spans="2:34" ht="49.9" customHeight="1" x14ac:dyDescent="0.3">
      <c r="B111" s="4"/>
      <c r="C111" s="12"/>
      <c r="D111" s="12"/>
      <c r="E111" s="12"/>
      <c r="F111" s="31" t="s">
        <v>5959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5957</v>
      </c>
      <c r="AE111" s="179" t="s">
        <v>4065</v>
      </c>
      <c r="AF111" s="182">
        <v>247.59899999999999</v>
      </c>
      <c r="AG111" s="182" t="s">
        <v>5955</v>
      </c>
      <c r="AH111" s="39"/>
    </row>
    <row r="112" spans="2:34" ht="49.9" customHeight="1" x14ac:dyDescent="0.3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5956</v>
      </c>
    </row>
    <row r="113" spans="2:34" ht="34.9" customHeight="1" x14ac:dyDescent="0.3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 x14ac:dyDescent="0.3">
      <c r="B114" s="19">
        <v>6.7</v>
      </c>
      <c r="C114" s="61" t="s">
        <v>6008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 x14ac:dyDescent="0.3">
      <c r="B115" s="349"/>
      <c r="C115" s="350" t="s">
        <v>5435</v>
      </c>
      <c r="D115" s="348"/>
      <c r="E115" s="180" t="s">
        <v>4932</v>
      </c>
      <c r="F115" s="123" t="s">
        <v>5963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5962</v>
      </c>
      <c r="AE115" s="154"/>
      <c r="AF115" s="154"/>
      <c r="AG115" s="154"/>
      <c r="AH115" s="11"/>
    </row>
    <row r="116" spans="2:34" ht="49.9" customHeight="1" x14ac:dyDescent="0.3">
      <c r="B116" s="5"/>
      <c r="C116" s="85"/>
      <c r="D116" s="85"/>
      <c r="E116" s="85"/>
      <c r="F116" s="31" t="s">
        <v>5958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5964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 x14ac:dyDescent="0.3">
      <c r="B117" s="4"/>
      <c r="C117" s="12"/>
      <c r="D117" s="12"/>
      <c r="E117" s="12"/>
      <c r="F117" s="31" t="s">
        <v>5959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5964</v>
      </c>
      <c r="AE117" s="179" t="s">
        <v>4065</v>
      </c>
      <c r="AF117" s="182"/>
      <c r="AG117" s="182" t="s">
        <v>3840</v>
      </c>
      <c r="AH117" s="39"/>
    </row>
    <row r="118" spans="2:34" ht="49.9" customHeight="1" x14ac:dyDescent="0.3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 x14ac:dyDescent="0.3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 x14ac:dyDescent="0.3">
      <c r="B120" s="19">
        <v>6.8</v>
      </c>
      <c r="C120" s="61" t="s">
        <v>6009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 x14ac:dyDescent="0.3">
      <c r="B121" s="349"/>
      <c r="C121" s="350" t="s">
        <v>5435</v>
      </c>
      <c r="D121" s="348"/>
      <c r="E121" s="180" t="s">
        <v>5928</v>
      </c>
      <c r="F121" s="123" t="s">
        <v>5987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5984</v>
      </c>
      <c r="AE121" s="154"/>
      <c r="AF121" s="154"/>
      <c r="AG121" s="154"/>
      <c r="AH121" s="11"/>
    </row>
    <row r="122" spans="2:34" ht="49.9" customHeight="1" x14ac:dyDescent="0.3">
      <c r="B122" s="5"/>
      <c r="C122" s="85"/>
      <c r="D122" s="85"/>
      <c r="E122" s="85"/>
      <c r="F122" s="31" t="s">
        <v>5760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5985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 x14ac:dyDescent="0.3">
      <c r="B123" s="4"/>
      <c r="C123" s="12"/>
      <c r="D123" s="12"/>
      <c r="E123" s="12"/>
      <c r="F123" s="31" t="s">
        <v>5762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 x14ac:dyDescent="0.3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 x14ac:dyDescent="0.3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 x14ac:dyDescent="0.3">
      <c r="B126" s="19">
        <v>6.9</v>
      </c>
      <c r="C126" s="61" t="s">
        <v>6010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 x14ac:dyDescent="0.3">
      <c r="B127" s="349"/>
      <c r="C127" s="350" t="s">
        <v>5435</v>
      </c>
      <c r="D127" s="348"/>
      <c r="E127" s="180" t="s">
        <v>5437</v>
      </c>
      <c r="F127" s="123" t="s">
        <v>5994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 x14ac:dyDescent="0.3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 x14ac:dyDescent="0.3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 x14ac:dyDescent="0.3">
      <c r="B130" s="315" t="s">
        <v>5444</v>
      </c>
      <c r="C130" s="61" t="s">
        <v>6011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 x14ac:dyDescent="0.3">
      <c r="B131" s="349"/>
      <c r="C131" s="350" t="s">
        <v>5435</v>
      </c>
      <c r="D131" s="348"/>
      <c r="E131" s="180" t="s">
        <v>4932</v>
      </c>
      <c r="F131" s="123" t="s">
        <v>5995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 x14ac:dyDescent="0.3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 x14ac:dyDescent="0.3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 x14ac:dyDescent="0.3">
      <c r="B134" s="19">
        <v>6.11</v>
      </c>
      <c r="C134" s="61" t="s">
        <v>6003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 x14ac:dyDescent="0.3">
      <c r="B135" s="349"/>
      <c r="C135" s="350" t="s">
        <v>5435</v>
      </c>
      <c r="D135" s="348" t="s">
        <v>5772</v>
      </c>
      <c r="E135" s="180" t="s">
        <v>5443</v>
      </c>
      <c r="F135" s="123" t="s">
        <v>5986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 x14ac:dyDescent="0.3">
      <c r="B136" s="5"/>
      <c r="C136" s="85"/>
      <c r="D136" s="85"/>
      <c r="E136" s="85"/>
      <c r="F136" s="31" t="s">
        <v>5760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 x14ac:dyDescent="0.3">
      <c r="B137" s="4"/>
      <c r="C137" s="12"/>
      <c r="D137" s="12"/>
      <c r="E137" s="12"/>
      <c r="F137" s="31" t="s">
        <v>5762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 x14ac:dyDescent="0.3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 x14ac:dyDescent="0.3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 x14ac:dyDescent="0.3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 x14ac:dyDescent="0.3">
      <c r="B141" s="349"/>
      <c r="C141" s="350" t="s">
        <v>5435</v>
      </c>
      <c r="D141" s="348" t="s">
        <v>5752</v>
      </c>
      <c r="E141" s="180" t="s">
        <v>5437</v>
      </c>
      <c r="F141" s="123" t="s">
        <v>5993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 x14ac:dyDescent="0.3">
      <c r="B142" s="5"/>
      <c r="C142" s="85"/>
      <c r="D142" s="85"/>
      <c r="E142" s="85"/>
      <c r="F142" s="31" t="s">
        <v>5753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5754</v>
      </c>
      <c r="AF142" s="182"/>
      <c r="AG142" s="182" t="s">
        <v>5755</v>
      </c>
      <c r="AH142" s="33" t="s">
        <v>4066</v>
      </c>
    </row>
    <row r="143" spans="2:34" ht="49.9" customHeight="1" x14ac:dyDescent="0.3">
      <c r="B143" s="5"/>
      <c r="C143" s="85"/>
      <c r="D143" s="85"/>
      <c r="E143" s="85"/>
      <c r="F143" s="31" t="s">
        <v>5756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5757</v>
      </c>
      <c r="AF143" s="182"/>
      <c r="AG143" s="182" t="s">
        <v>5758</v>
      </c>
      <c r="AH143" s="33"/>
    </row>
    <row r="144" spans="2:34" ht="49.9" customHeight="1" x14ac:dyDescent="0.3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 x14ac:dyDescent="0.3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 x14ac:dyDescent="0.3">
      <c r="B146" s="315" t="s">
        <v>6013</v>
      </c>
      <c r="C146" s="61" t="s">
        <v>6012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 x14ac:dyDescent="0.3">
      <c r="B147" s="349"/>
      <c r="C147" s="350" t="s">
        <v>3730</v>
      </c>
      <c r="D147" s="348"/>
      <c r="E147" s="180" t="s">
        <v>4932</v>
      </c>
      <c r="F147" s="123" t="s">
        <v>6019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 x14ac:dyDescent="0.3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 x14ac:dyDescent="0.3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 x14ac:dyDescent="0.3">
      <c r="B150" s="315" t="s">
        <v>6016</v>
      </c>
      <c r="C150" s="61" t="s">
        <v>6014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 x14ac:dyDescent="0.3">
      <c r="B151" s="349"/>
      <c r="C151" s="350" t="s">
        <v>3730</v>
      </c>
      <c r="D151" s="348"/>
      <c r="E151" s="180" t="s">
        <v>4932</v>
      </c>
      <c r="F151" s="123" t="s">
        <v>6018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 x14ac:dyDescent="0.3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 x14ac:dyDescent="0.3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 x14ac:dyDescent="0.3">
      <c r="B154" s="19">
        <v>6.15</v>
      </c>
      <c r="C154" s="61" t="s">
        <v>6015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 x14ac:dyDescent="0.3">
      <c r="B155" s="349"/>
      <c r="C155" s="350" t="s">
        <v>4091</v>
      </c>
      <c r="D155" s="348" t="s">
        <v>5759</v>
      </c>
      <c r="E155" s="180" t="s">
        <v>5437</v>
      </c>
      <c r="F155" s="123" t="s">
        <v>5996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 x14ac:dyDescent="0.3">
      <c r="B156" s="5"/>
      <c r="C156" s="85"/>
      <c r="D156" s="85"/>
      <c r="E156" s="85"/>
      <c r="F156" s="31" t="s">
        <v>5760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 x14ac:dyDescent="0.3">
      <c r="B157" s="4"/>
      <c r="C157" s="12"/>
      <c r="D157" s="12"/>
      <c r="E157" s="12"/>
      <c r="F157" s="31" t="s">
        <v>5762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 x14ac:dyDescent="0.3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 x14ac:dyDescent="0.3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 x14ac:dyDescent="0.3">
      <c r="B160" s="19">
        <v>6.16</v>
      </c>
      <c r="C160" s="61" t="s">
        <v>5998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 x14ac:dyDescent="0.3">
      <c r="B161" s="349"/>
      <c r="C161" s="350" t="s">
        <v>3730</v>
      </c>
      <c r="D161" s="348"/>
      <c r="E161" s="180" t="s">
        <v>4932</v>
      </c>
      <c r="F161" s="123" t="s">
        <v>6017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 x14ac:dyDescent="0.3">
      <c r="B162" s="5"/>
      <c r="C162" s="85"/>
      <c r="D162" s="85"/>
      <c r="E162" s="85"/>
      <c r="F162" s="31" t="s">
        <v>5760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 x14ac:dyDescent="0.3">
      <c r="B163" s="4"/>
      <c r="C163" s="12"/>
      <c r="D163" s="12"/>
      <c r="E163" s="12"/>
      <c r="F163" s="31" t="s">
        <v>5762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 x14ac:dyDescent="0.3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 x14ac:dyDescent="0.3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 x14ac:dyDescent="0.3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 x14ac:dyDescent="0.3"/>
    <row r="168" spans="2:34" ht="16.5" customHeight="1" x14ac:dyDescent="0.3"/>
    <row r="169" spans="2:34" ht="16.5" customHeight="1" x14ac:dyDescent="0.3"/>
    <row r="170" spans="2:34" ht="16.5" customHeight="1" x14ac:dyDescent="0.3"/>
    <row r="171" spans="2:34" ht="16.5" customHeight="1" x14ac:dyDescent="0.3"/>
    <row r="172" spans="2:34" ht="16.5" customHeight="1" x14ac:dyDescent="0.3"/>
    <row r="173" spans="2:34" ht="16.5" customHeight="1" x14ac:dyDescent="0.3"/>
    <row r="174" spans="2:34" ht="16.5" customHeight="1" x14ac:dyDescent="0.3"/>
    <row r="175" spans="2:34" ht="16.5" customHeight="1" x14ac:dyDescent="0.3"/>
    <row r="176" spans="2:34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4874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 x14ac:dyDescent="0.3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5415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 x14ac:dyDescent="0.3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 x14ac:dyDescent="0.3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 x14ac:dyDescent="0.3">
      <c r="B9" s="349"/>
      <c r="C9" s="350" t="s">
        <v>5415</v>
      </c>
      <c r="D9" s="348" t="s">
        <v>5547</v>
      </c>
      <c r="E9" s="180" t="s">
        <v>5932</v>
      </c>
      <c r="F9" s="123" t="s">
        <v>5545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5550</v>
      </c>
      <c r="AE9" s="154"/>
      <c r="AF9" s="154"/>
      <c r="AG9" s="154"/>
      <c r="AH9" s="11"/>
    </row>
    <row r="10" spans="2:34" ht="49.9" customHeight="1" x14ac:dyDescent="0.3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5549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 x14ac:dyDescent="0.3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 x14ac:dyDescent="0.3">
      <c r="B12" s="349"/>
      <c r="C12" s="350" t="s">
        <v>3772</v>
      </c>
      <c r="D12" s="348" t="s">
        <v>5547</v>
      </c>
      <c r="E12" s="180" t="s">
        <v>5548</v>
      </c>
      <c r="F12" s="123" t="s">
        <v>5555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5551</v>
      </c>
      <c r="AE12" s="154"/>
      <c r="AF12" s="154"/>
      <c r="AG12" s="154"/>
      <c r="AH12" s="11"/>
    </row>
    <row r="13" spans="2:34" ht="49.9" customHeight="1" x14ac:dyDescent="0.3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5554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 x14ac:dyDescent="0.3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5552</v>
      </c>
      <c r="O14" s="14">
        <v>0</v>
      </c>
      <c r="P14" s="14">
        <v>0</v>
      </c>
      <c r="Q14" s="14">
        <v>0</v>
      </c>
      <c r="R14" s="14">
        <v>0</v>
      </c>
      <c r="S14" s="14" t="s">
        <v>5553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 x14ac:dyDescent="0.3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 x14ac:dyDescent="0.3"/>
    <row r="17" ht="16.5" customHeight="1" x14ac:dyDescent="0.3"/>
    <row r="18" ht="16.5" customHeight="1" x14ac:dyDescent="0.3"/>
    <row r="19" ht="16.5" customHeight="1" x14ac:dyDescent="0.3"/>
    <row r="20" ht="16.5" customHeight="1" x14ac:dyDescent="0.3"/>
    <row r="21" ht="16.5" customHeight="1" x14ac:dyDescent="0.3"/>
    <row r="22" ht="16.5" customHeight="1" x14ac:dyDescent="0.3"/>
    <row r="23" ht="16.5" customHeight="1" x14ac:dyDescent="0.3"/>
    <row r="24" ht="16.5" customHeight="1" x14ac:dyDescent="0.3"/>
    <row r="25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 x14ac:dyDescent="0.3">
      <c r="B1" s="1" t="s">
        <v>4869</v>
      </c>
    </row>
    <row r="2" spans="2:203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203" ht="34.9" customHeight="1" x14ac:dyDescent="0.3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 x14ac:dyDescent="0.3">
      <c r="B4" s="19">
        <v>8.1</v>
      </c>
      <c r="C4" s="61" t="s">
        <v>5653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 x14ac:dyDescent="0.3">
      <c r="B5" s="185"/>
      <c r="C5" s="186"/>
      <c r="D5" s="186"/>
      <c r="E5" s="186"/>
      <c r="F5" s="191" t="s">
        <v>5662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 x14ac:dyDescent="0.3">
      <c r="B6" s="349"/>
      <c r="C6" s="350" t="s">
        <v>5435</v>
      </c>
      <c r="D6" s="348" t="s">
        <v>5573</v>
      </c>
      <c r="E6" s="180" t="s">
        <v>5574</v>
      </c>
      <c r="F6" s="450" t="s">
        <v>5599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 x14ac:dyDescent="0.3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5568</v>
      </c>
      <c r="AE7" s="179" t="s">
        <v>5557</v>
      </c>
      <c r="AF7" s="180">
        <v>3</v>
      </c>
      <c r="AG7" s="180" t="s">
        <v>4863</v>
      </c>
      <c r="AH7" s="33"/>
    </row>
    <row r="8" spans="2:203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 x14ac:dyDescent="0.3">
      <c r="B9" s="349"/>
      <c r="C9" s="350" t="s">
        <v>5435</v>
      </c>
      <c r="D9" s="348"/>
      <c r="E9" s="180"/>
      <c r="F9" s="123" t="s">
        <v>5587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 x14ac:dyDescent="0.3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5557</v>
      </c>
      <c r="AF10" s="180"/>
      <c r="AG10" s="180" t="s">
        <v>4863</v>
      </c>
      <c r="AH10" s="33"/>
    </row>
    <row r="11" spans="2:203" ht="34.9" customHeight="1" x14ac:dyDescent="0.3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 x14ac:dyDescent="0.3">
      <c r="B12" s="349"/>
      <c r="C12" s="350" t="s">
        <v>3730</v>
      </c>
      <c r="D12" s="348"/>
      <c r="E12" s="180"/>
      <c r="F12" s="123" t="s">
        <v>5581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 x14ac:dyDescent="0.3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5568</v>
      </c>
      <c r="AE13" s="179" t="s">
        <v>5557</v>
      </c>
      <c r="AF13" s="180"/>
      <c r="AG13" s="180" t="s">
        <v>4863</v>
      </c>
      <c r="AH13" s="33"/>
    </row>
    <row r="14" spans="2:203" ht="34.9" customHeight="1" x14ac:dyDescent="0.3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 x14ac:dyDescent="0.3">
      <c r="B15" s="349"/>
      <c r="C15" s="350" t="s">
        <v>3730</v>
      </c>
      <c r="D15" s="348"/>
      <c r="E15" s="180"/>
      <c r="F15" s="123" t="s">
        <v>5589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 x14ac:dyDescent="0.3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5557</v>
      </c>
      <c r="AF16" s="180"/>
      <c r="AG16" s="180" t="s">
        <v>4863</v>
      </c>
      <c r="AH16" s="33"/>
    </row>
    <row r="17" spans="2:34" ht="34.9" customHeight="1" x14ac:dyDescent="0.3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 x14ac:dyDescent="0.3">
      <c r="B18" s="185"/>
      <c r="C18" s="186"/>
      <c r="D18" s="186"/>
      <c r="E18" s="186"/>
      <c r="F18" s="191" t="s">
        <v>5663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 x14ac:dyDescent="0.3">
      <c r="B19" s="349"/>
      <c r="C19" s="350" t="s">
        <v>5435</v>
      </c>
      <c r="D19" s="348"/>
      <c r="E19" s="180"/>
      <c r="F19" s="123" t="s">
        <v>5578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 x14ac:dyDescent="0.3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5557</v>
      </c>
      <c r="AF20" s="180"/>
      <c r="AG20" s="180" t="s">
        <v>4863</v>
      </c>
      <c r="AH20" s="33"/>
    </row>
    <row r="21" spans="2:34" ht="34.9" customHeight="1" x14ac:dyDescent="0.3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 x14ac:dyDescent="0.3">
      <c r="B22" s="349"/>
      <c r="C22" s="350" t="s">
        <v>3730</v>
      </c>
      <c r="D22" s="348"/>
      <c r="E22" s="180"/>
      <c r="F22" s="123" t="s">
        <v>5590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 x14ac:dyDescent="0.3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5557</v>
      </c>
      <c r="AF23" s="180"/>
      <c r="AG23" s="180" t="s">
        <v>4863</v>
      </c>
      <c r="AH23" s="33"/>
    </row>
    <row r="24" spans="2:34" ht="34.9" customHeight="1" x14ac:dyDescent="0.3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 x14ac:dyDescent="0.3">
      <c r="B25" s="185"/>
      <c r="C25" s="186"/>
      <c r="D25" s="186"/>
      <c r="E25" s="186"/>
      <c r="F25" s="191" t="s">
        <v>5664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 x14ac:dyDescent="0.3">
      <c r="B26" s="349"/>
      <c r="C26" s="350" t="s">
        <v>3730</v>
      </c>
      <c r="D26" s="348" t="s">
        <v>5573</v>
      </c>
      <c r="E26" s="180" t="s">
        <v>5574</v>
      </c>
      <c r="F26" s="450" t="s">
        <v>5602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 x14ac:dyDescent="0.3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5607</v>
      </c>
      <c r="AE27" s="179" t="s">
        <v>5557</v>
      </c>
      <c r="AF27" s="180">
        <v>1</v>
      </c>
      <c r="AG27" s="180" t="s">
        <v>4863</v>
      </c>
      <c r="AH27" s="33"/>
    </row>
    <row r="28" spans="2:34" ht="34.9" customHeight="1" x14ac:dyDescent="0.3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 x14ac:dyDescent="0.3">
      <c r="B29" s="185"/>
      <c r="C29" s="186"/>
      <c r="D29" s="186"/>
      <c r="E29" s="186"/>
      <c r="F29" s="191" t="s">
        <v>5604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 x14ac:dyDescent="0.3">
      <c r="B30" s="349"/>
      <c r="C30" s="350" t="s">
        <v>3730</v>
      </c>
      <c r="D30" s="348" t="s">
        <v>5573</v>
      </c>
      <c r="E30" s="180" t="s">
        <v>5574</v>
      </c>
      <c r="F30" s="450" t="s">
        <v>5606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 x14ac:dyDescent="0.3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5607</v>
      </c>
      <c r="AE31" s="179" t="s">
        <v>5557</v>
      </c>
      <c r="AF31" s="180">
        <v>1</v>
      </c>
      <c r="AG31" s="180" t="s">
        <v>4863</v>
      </c>
      <c r="AH31" s="33"/>
    </row>
    <row r="32" spans="2:34" ht="34.9" customHeight="1" x14ac:dyDescent="0.3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 x14ac:dyDescent="0.3">
      <c r="B33" s="19">
        <v>8.1999999999999993</v>
      </c>
      <c r="C33" s="61" t="s">
        <v>5654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 x14ac:dyDescent="0.3">
      <c r="B34" s="185"/>
      <c r="C34" s="186"/>
      <c r="D34" s="186"/>
      <c r="E34" s="186"/>
      <c r="F34" s="191" t="s">
        <v>5665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 x14ac:dyDescent="0.3">
      <c r="B35" s="349"/>
      <c r="C35" s="350" t="s">
        <v>5435</v>
      </c>
      <c r="D35" s="348"/>
      <c r="E35" s="180"/>
      <c r="F35" s="123" t="s">
        <v>5583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 x14ac:dyDescent="0.3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5557</v>
      </c>
      <c r="AF36" s="180"/>
      <c r="AG36" s="180" t="s">
        <v>4863</v>
      </c>
      <c r="AH36" s="33"/>
    </row>
    <row r="37" spans="2:34" ht="34.9" customHeight="1" x14ac:dyDescent="0.3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 x14ac:dyDescent="0.3">
      <c r="B38" s="349"/>
      <c r="C38" s="350" t="s">
        <v>5435</v>
      </c>
      <c r="D38" s="348"/>
      <c r="E38" s="180"/>
      <c r="F38" s="123" t="s">
        <v>5593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 x14ac:dyDescent="0.3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5557</v>
      </c>
      <c r="AF39" s="180"/>
      <c r="AG39" s="180" t="s">
        <v>4863</v>
      </c>
      <c r="AH39" s="33"/>
    </row>
    <row r="40" spans="2:34" ht="34.9" customHeight="1" x14ac:dyDescent="0.3">
      <c r="B40" s="349"/>
      <c r="C40" s="350" t="s">
        <v>3730</v>
      </c>
      <c r="D40" s="348"/>
      <c r="E40" s="180"/>
      <c r="F40" s="123" t="s">
        <v>5596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 x14ac:dyDescent="0.3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5557</v>
      </c>
      <c r="AF41" s="180"/>
      <c r="AG41" s="180" t="s">
        <v>4863</v>
      </c>
      <c r="AH41" s="33"/>
    </row>
    <row r="42" spans="2:34" ht="34.9" customHeight="1" x14ac:dyDescent="0.3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 x14ac:dyDescent="0.3">
      <c r="B43" s="349"/>
      <c r="C43" s="350" t="s">
        <v>3730</v>
      </c>
      <c r="D43" s="348"/>
      <c r="E43" s="180"/>
      <c r="F43" s="123" t="s">
        <v>5585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 x14ac:dyDescent="0.3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5557</v>
      </c>
      <c r="AF44" s="180"/>
      <c r="AG44" s="180" t="s">
        <v>4863</v>
      </c>
      <c r="AH44" s="33"/>
    </row>
    <row r="45" spans="2:34" ht="33" customHeight="1" x14ac:dyDescent="0.3">
      <c r="B45" s="185"/>
      <c r="C45" s="186"/>
      <c r="D45" s="186"/>
      <c r="E45" s="186"/>
      <c r="F45" s="191" t="s">
        <v>5666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 x14ac:dyDescent="0.3">
      <c r="B46" s="349"/>
      <c r="C46" s="350" t="s">
        <v>5435</v>
      </c>
      <c r="D46" s="348"/>
      <c r="E46" s="180"/>
      <c r="F46" s="123" t="s">
        <v>5595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 x14ac:dyDescent="0.3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5557</v>
      </c>
      <c r="AF47" s="180"/>
      <c r="AG47" s="180" t="s">
        <v>4863</v>
      </c>
      <c r="AH47" s="33"/>
    </row>
    <row r="48" spans="2:34" ht="34.9" customHeight="1" x14ac:dyDescent="0.3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 x14ac:dyDescent="0.3">
      <c r="B49" s="349"/>
      <c r="C49" s="350" t="s">
        <v>3730</v>
      </c>
      <c r="D49" s="348"/>
      <c r="E49" s="180"/>
      <c r="F49" s="123" t="s">
        <v>5597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 x14ac:dyDescent="0.3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5557</v>
      </c>
      <c r="AF50" s="180"/>
      <c r="AG50" s="180" t="s">
        <v>4863</v>
      </c>
      <c r="AH50" s="33"/>
    </row>
    <row r="51" spans="2:34" ht="34.9" customHeight="1" x14ac:dyDescent="0.3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 x14ac:dyDescent="0.3">
      <c r="B52" s="4"/>
      <c r="C52" s="7"/>
      <c r="D52" s="8"/>
      <c r="E52" s="8"/>
      <c r="F52" s="191" t="s">
        <v>5667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 x14ac:dyDescent="0.3">
      <c r="B53" s="349"/>
      <c r="C53" s="350" t="s">
        <v>5435</v>
      </c>
      <c r="D53" s="348" t="s">
        <v>5562</v>
      </c>
      <c r="E53" s="180" t="s">
        <v>5917</v>
      </c>
      <c r="F53" s="123" t="s">
        <v>5914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5564</v>
      </c>
      <c r="AE53" s="154"/>
      <c r="AF53" s="154"/>
      <c r="AG53" s="154"/>
      <c r="AH53" s="11"/>
    </row>
    <row r="54" spans="2:34" ht="49.9" customHeight="1" x14ac:dyDescent="0.3">
      <c r="B54" s="4"/>
      <c r="C54" s="12"/>
      <c r="D54" s="12"/>
      <c r="E54" s="12"/>
      <c r="F54" s="31" t="s">
        <v>5560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5561</v>
      </c>
      <c r="AE54" s="179" t="s">
        <v>5557</v>
      </c>
      <c r="AF54" s="180">
        <v>1</v>
      </c>
      <c r="AG54" s="180" t="s">
        <v>4863</v>
      </c>
      <c r="AH54" s="33"/>
    </row>
    <row r="55" spans="2:34" ht="34.9" customHeight="1" x14ac:dyDescent="0.3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 x14ac:dyDescent="0.3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 x14ac:dyDescent="0.3">
      <c r="B57" s="4"/>
      <c r="C57" s="7"/>
      <c r="D57" s="8"/>
      <c r="E57" s="8"/>
      <c r="F57" s="191" t="s">
        <v>5668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 x14ac:dyDescent="0.3">
      <c r="B58" s="349"/>
      <c r="C58" s="350" t="s">
        <v>5435</v>
      </c>
      <c r="D58" s="348" t="s">
        <v>5562</v>
      </c>
      <c r="E58" s="180" t="s">
        <v>5563</v>
      </c>
      <c r="F58" s="123" t="s">
        <v>5558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 x14ac:dyDescent="0.3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5567</v>
      </c>
      <c r="AE59" s="179" t="s">
        <v>5557</v>
      </c>
      <c r="AF59" s="180">
        <v>1</v>
      </c>
      <c r="AG59" s="180" t="s">
        <v>4863</v>
      </c>
      <c r="AH59" s="33"/>
    </row>
    <row r="60" spans="2:34" ht="34.9" customHeight="1" x14ac:dyDescent="0.3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 x14ac:dyDescent="0.3">
      <c r="B61" s="4"/>
      <c r="C61" s="7"/>
      <c r="D61" s="8"/>
      <c r="E61" s="8"/>
      <c r="F61" s="191" t="s">
        <v>5669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 x14ac:dyDescent="0.3">
      <c r="B62" s="349"/>
      <c r="C62" s="350" t="s">
        <v>5435</v>
      </c>
      <c r="D62" s="348"/>
      <c r="E62" s="180"/>
      <c r="F62" s="123" t="s">
        <v>5571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5565</v>
      </c>
      <c r="AE62" s="154"/>
      <c r="AF62" s="154"/>
      <c r="AG62" s="154"/>
      <c r="AH62" s="11"/>
    </row>
    <row r="63" spans="2:34" ht="49.9" customHeight="1" x14ac:dyDescent="0.3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5566</v>
      </c>
      <c r="AE63" s="179" t="s">
        <v>5557</v>
      </c>
      <c r="AF63" s="180"/>
      <c r="AG63" s="180" t="s">
        <v>4863</v>
      </c>
      <c r="AH63" s="33"/>
    </row>
    <row r="64" spans="2:34" ht="34.9" customHeight="1" x14ac:dyDescent="0.3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 x14ac:dyDescent="0.3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 x14ac:dyDescent="0.3"/>
    <row r="67" spans="2:34" ht="16.5" customHeight="1" x14ac:dyDescent="0.3"/>
    <row r="68" spans="2:34" ht="16.5" customHeight="1" x14ac:dyDescent="0.3"/>
    <row r="69" spans="2:34" ht="16.5" customHeight="1" x14ac:dyDescent="0.3"/>
    <row r="70" spans="2:34" ht="16.5" customHeight="1" x14ac:dyDescent="0.3"/>
    <row r="71" spans="2:34" ht="16.5" customHeight="1" x14ac:dyDescent="0.3"/>
    <row r="72" spans="2:34" ht="16.5" customHeight="1" x14ac:dyDescent="0.3"/>
    <row r="73" spans="2:34" ht="16.5" customHeight="1" x14ac:dyDescent="0.3"/>
    <row r="74" spans="2:34" ht="16.5" customHeight="1" x14ac:dyDescent="0.3"/>
    <row r="75" spans="2:34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4871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 x14ac:dyDescent="0.3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 x14ac:dyDescent="0.3">
      <c r="B5" s="185"/>
      <c r="C5" s="186"/>
      <c r="D5" s="186"/>
      <c r="E5" s="186"/>
      <c r="F5" s="191" t="s">
        <v>5670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5435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 x14ac:dyDescent="0.3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 x14ac:dyDescent="0.3">
      <c r="B9" s="185"/>
      <c r="C9" s="186"/>
      <c r="D9" s="186"/>
      <c r="E9" s="186"/>
      <c r="F9" s="191" t="s">
        <v>5671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5435</v>
      </c>
      <c r="D10" s="348"/>
      <c r="E10" s="180"/>
      <c r="F10" s="123" t="s">
        <v>5725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 x14ac:dyDescent="0.3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 x14ac:dyDescent="0.3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 x14ac:dyDescent="0.3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 x14ac:dyDescent="0.3">
      <c r="B14" s="185"/>
      <c r="C14" s="186"/>
      <c r="D14" s="186"/>
      <c r="E14" s="186"/>
      <c r="F14" s="191" t="s">
        <v>5672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 x14ac:dyDescent="0.3">
      <c r="B15" s="349"/>
      <c r="C15" s="350" t="s">
        <v>5435</v>
      </c>
      <c r="D15" s="348" t="s">
        <v>5722</v>
      </c>
      <c r="E15" s="180" t="s">
        <v>5723</v>
      </c>
      <c r="F15" s="450" t="s">
        <v>5732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 x14ac:dyDescent="0.3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5729</v>
      </c>
      <c r="AE16" s="179" t="s">
        <v>5557</v>
      </c>
      <c r="AF16" s="180">
        <v>2</v>
      </c>
      <c r="AG16" s="180" t="s">
        <v>4863</v>
      </c>
      <c r="AH16" s="33"/>
    </row>
    <row r="17" spans="2:34" ht="34.9" customHeight="1" x14ac:dyDescent="0.3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 x14ac:dyDescent="0.3">
      <c r="B18" s="349"/>
      <c r="C18" s="350" t="s">
        <v>4091</v>
      </c>
      <c r="D18" s="348" t="s">
        <v>5722</v>
      </c>
      <c r="E18" s="180" t="s">
        <v>5642</v>
      </c>
      <c r="F18" s="450" t="s">
        <v>5734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 x14ac:dyDescent="0.3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5733</v>
      </c>
      <c r="AE19" s="179" t="s">
        <v>5557</v>
      </c>
      <c r="AF19" s="180">
        <v>2</v>
      </c>
      <c r="AG19" s="180" t="s">
        <v>4863</v>
      </c>
      <c r="AH19" s="33"/>
    </row>
    <row r="20" spans="2:34" ht="34.9" customHeight="1" x14ac:dyDescent="0.3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 x14ac:dyDescent="0.3">
      <c r="B21" s="349"/>
      <c r="C21" s="350" t="s">
        <v>4091</v>
      </c>
      <c r="D21" s="348" t="s">
        <v>5749</v>
      </c>
      <c r="E21" s="180" t="s">
        <v>5642</v>
      </c>
      <c r="F21" s="123" t="s">
        <v>5748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 x14ac:dyDescent="0.3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5747</v>
      </c>
      <c r="AE22" s="179" t="s">
        <v>5557</v>
      </c>
      <c r="AF22" s="180"/>
      <c r="AG22" s="180" t="s">
        <v>4863</v>
      </c>
      <c r="AH22" s="33"/>
    </row>
    <row r="23" spans="2:34" ht="34.9" customHeight="1" x14ac:dyDescent="0.3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 x14ac:dyDescent="0.3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 x14ac:dyDescent="0.3">
      <c r="B25" s="349"/>
      <c r="C25" s="350" t="s">
        <v>5435</v>
      </c>
      <c r="D25" s="348" t="s">
        <v>5722</v>
      </c>
      <c r="E25" s="180" t="s">
        <v>5723</v>
      </c>
      <c r="F25" s="123" t="s">
        <v>5727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 x14ac:dyDescent="0.3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5730</v>
      </c>
      <c r="AE26" s="179" t="s">
        <v>5724</v>
      </c>
      <c r="AF26" s="180">
        <v>1</v>
      </c>
      <c r="AG26" s="180" t="s">
        <v>4863</v>
      </c>
      <c r="AH26" s="33"/>
    </row>
    <row r="27" spans="2:34" ht="34.9" customHeight="1" x14ac:dyDescent="0.3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 x14ac:dyDescent="0.3">
      <c r="B28" s="349"/>
      <c r="C28" s="350" t="s">
        <v>4091</v>
      </c>
      <c r="D28" s="348" t="s">
        <v>5722</v>
      </c>
      <c r="E28" s="180" t="s">
        <v>5723</v>
      </c>
      <c r="F28" s="450" t="s">
        <v>5728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 x14ac:dyDescent="0.3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5731</v>
      </c>
      <c r="AE29" s="179" t="s">
        <v>5724</v>
      </c>
      <c r="AF29" s="180">
        <v>1</v>
      </c>
      <c r="AG29" s="180" t="s">
        <v>4863</v>
      </c>
      <c r="AH29" s="33"/>
    </row>
    <row r="30" spans="2:34" ht="34.9" customHeight="1" x14ac:dyDescent="0.3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 x14ac:dyDescent="0.3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 x14ac:dyDescent="0.3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 x14ac:dyDescent="0.3">
      <c r="B33" s="349"/>
      <c r="C33" s="350" t="s">
        <v>5435</v>
      </c>
      <c r="D33" s="348" t="s">
        <v>5722</v>
      </c>
      <c r="E33" s="180" t="s">
        <v>5723</v>
      </c>
      <c r="F33" s="450" t="s">
        <v>5744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5746</v>
      </c>
      <c r="AE33" s="154"/>
      <c r="AF33" s="154"/>
      <c r="AG33" s="154"/>
      <c r="AH33" s="11"/>
    </row>
    <row r="34" spans="2:34" ht="49.9" customHeight="1" x14ac:dyDescent="0.3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5745</v>
      </c>
      <c r="AE34" s="179" t="s">
        <v>5724</v>
      </c>
      <c r="AF34" s="180">
        <v>1</v>
      </c>
      <c r="AG34" s="180" t="s">
        <v>4863</v>
      </c>
      <c r="AH34" s="33"/>
    </row>
    <row r="35" spans="2:34" ht="34.9" customHeight="1" x14ac:dyDescent="0.3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 x14ac:dyDescent="0.3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 x14ac:dyDescent="0.3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 x14ac:dyDescent="0.3">
      <c r="B38" s="349"/>
      <c r="C38" s="350" t="s">
        <v>4091</v>
      </c>
      <c r="D38" s="348"/>
      <c r="E38" s="180"/>
      <c r="F38" s="123" t="s">
        <v>5742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 x14ac:dyDescent="0.3">
      <c r="B39" s="4"/>
      <c r="C39" s="12"/>
      <c r="D39" s="12"/>
      <c r="E39" s="12"/>
      <c r="F39" s="31" t="s">
        <v>5741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5743</v>
      </c>
      <c r="AE39" s="179"/>
      <c r="AF39" s="180"/>
      <c r="AG39" s="180" t="s">
        <v>4863</v>
      </c>
      <c r="AH39" s="33"/>
    </row>
    <row r="40" spans="2:34" ht="34.9" customHeight="1" x14ac:dyDescent="0.3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 x14ac:dyDescent="0.3">
      <c r="B41" s="19">
        <v>9.5</v>
      </c>
      <c r="C41" s="61" t="s">
        <v>5738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 x14ac:dyDescent="0.3">
      <c r="B42" s="349"/>
      <c r="C42" s="350" t="s">
        <v>4091</v>
      </c>
      <c r="D42" s="348"/>
      <c r="E42" s="180"/>
      <c r="F42" s="123" t="s">
        <v>5739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 x14ac:dyDescent="0.3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 x14ac:dyDescent="0.3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 x14ac:dyDescent="0.3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 x14ac:dyDescent="0.3"/>
    <row r="47" spans="2:34" ht="16.5" customHeight="1" x14ac:dyDescent="0.3"/>
    <row r="48" spans="2:34" ht="16.5" customHeight="1" x14ac:dyDescent="0.3"/>
    <row r="49" ht="16.5" customHeight="1" x14ac:dyDescent="0.3"/>
    <row r="50" ht="16.5" customHeight="1" x14ac:dyDescent="0.3"/>
    <row r="51" ht="16.5" customHeight="1" x14ac:dyDescent="0.3"/>
    <row r="52" ht="16.5" customHeight="1" x14ac:dyDescent="0.3"/>
    <row r="53" ht="16.5" customHeight="1" x14ac:dyDescent="0.3"/>
    <row r="54" ht="16.5" customHeight="1" x14ac:dyDescent="0.3"/>
    <row r="55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4882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 x14ac:dyDescent="0.3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5445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 x14ac:dyDescent="0.3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 x14ac:dyDescent="0.3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 x14ac:dyDescent="0.3">
      <c r="B9" s="349"/>
      <c r="C9" s="350" t="s">
        <v>5445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 x14ac:dyDescent="0.3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 x14ac:dyDescent="0.3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 x14ac:dyDescent="0.3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 x14ac:dyDescent="0.3">
      <c r="B13" s="349"/>
      <c r="C13" s="350" t="s">
        <v>5445</v>
      </c>
      <c r="D13" s="348" t="s">
        <v>5784</v>
      </c>
      <c r="E13" s="180" t="s">
        <v>5785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 x14ac:dyDescent="0.3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5633</v>
      </c>
      <c r="AF14" s="182">
        <v>6.3929999999999998</v>
      </c>
      <c r="AG14" s="182" t="s">
        <v>3834</v>
      </c>
      <c r="AH14" s="39"/>
    </row>
    <row r="15" spans="2:34" ht="49.9" customHeight="1" x14ac:dyDescent="0.3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5634</v>
      </c>
      <c r="AF15" s="180">
        <v>0.76700000000000002</v>
      </c>
      <c r="AG15" s="180" t="s">
        <v>3840</v>
      </c>
      <c r="AH15" s="39" t="s">
        <v>5636</v>
      </c>
    </row>
    <row r="16" spans="2:34" ht="49.9" customHeight="1" x14ac:dyDescent="0.3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5635</v>
      </c>
      <c r="AF16" s="180">
        <v>33.415999999999997</v>
      </c>
      <c r="AG16" s="180" t="s">
        <v>3835</v>
      </c>
      <c r="AH16" s="39"/>
    </row>
    <row r="17" spans="2:34" ht="34.9" customHeight="1" x14ac:dyDescent="0.3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 x14ac:dyDescent="0.3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 x14ac:dyDescent="0.3">
      <c r="B19" s="349"/>
      <c r="C19" s="350" t="s">
        <v>5445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 x14ac:dyDescent="0.3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 x14ac:dyDescent="0.3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 x14ac:dyDescent="0.3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 x14ac:dyDescent="0.3">
      <c r="B23" s="349"/>
      <c r="C23" s="350" t="s">
        <v>5445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 x14ac:dyDescent="0.3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 x14ac:dyDescent="0.3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 x14ac:dyDescent="0.3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 x14ac:dyDescent="0.3">
      <c r="B27" s="349"/>
      <c r="C27" s="350" t="s">
        <v>5445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 x14ac:dyDescent="0.3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 x14ac:dyDescent="0.3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 x14ac:dyDescent="0.3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 x14ac:dyDescent="0.3">
      <c r="B31" s="349"/>
      <c r="C31" s="350" t="s">
        <v>5445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 x14ac:dyDescent="0.3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 x14ac:dyDescent="0.3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 x14ac:dyDescent="0.3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 x14ac:dyDescent="0.3">
      <c r="B35" s="349"/>
      <c r="C35" s="350" t="s">
        <v>5445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 x14ac:dyDescent="0.3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 x14ac:dyDescent="0.3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 x14ac:dyDescent="0.3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 x14ac:dyDescent="0.3">
      <c r="B39" s="349"/>
      <c r="C39" s="350" t="s">
        <v>5445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 x14ac:dyDescent="0.3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 x14ac:dyDescent="0.3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 x14ac:dyDescent="0.3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 x14ac:dyDescent="0.3">
      <c r="B43" s="349"/>
      <c r="C43" s="350" t="s">
        <v>5445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 x14ac:dyDescent="0.3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 x14ac:dyDescent="0.3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 x14ac:dyDescent="0.3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 x14ac:dyDescent="0.3">
      <c r="B47" s="349"/>
      <c r="C47" s="350" t="s">
        <v>5445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 x14ac:dyDescent="0.3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 x14ac:dyDescent="0.3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 x14ac:dyDescent="0.3"/>
    <row r="51" spans="2:34" ht="16.5" customHeight="1" x14ac:dyDescent="0.3"/>
    <row r="52" spans="2:34" ht="16.5" customHeight="1" x14ac:dyDescent="0.3"/>
    <row r="53" spans="2:34" ht="16.5" customHeight="1" x14ac:dyDescent="0.3"/>
    <row r="54" spans="2:34" ht="16.5" customHeight="1" x14ac:dyDescent="0.3"/>
    <row r="55" spans="2:34" ht="16.5" customHeight="1" x14ac:dyDescent="0.3"/>
    <row r="56" spans="2:34" ht="16.5" customHeight="1" x14ac:dyDescent="0.3"/>
    <row r="57" spans="2:34" ht="16.5" customHeight="1" x14ac:dyDescent="0.3"/>
    <row r="58" spans="2:34" ht="16.5" customHeight="1" x14ac:dyDescent="0.3"/>
    <row r="59" spans="2:34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4903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 x14ac:dyDescent="0.3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5445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 x14ac:dyDescent="0.3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 x14ac:dyDescent="0.3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 x14ac:dyDescent="0.3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5445</v>
      </c>
      <c r="D10" s="348" t="s">
        <v>5656</v>
      </c>
      <c r="E10" s="180" t="s">
        <v>5918</v>
      </c>
      <c r="F10" s="123" t="s">
        <v>5659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 x14ac:dyDescent="0.3">
      <c r="B11" s="4"/>
      <c r="C11" s="32"/>
      <c r="D11" s="32"/>
      <c r="E11" s="32"/>
      <c r="F11" s="31" t="s">
        <v>5677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5673</v>
      </c>
      <c r="AE11" s="179" t="s">
        <v>5674</v>
      </c>
      <c r="AF11" s="182"/>
      <c r="AG11" s="182" t="s">
        <v>5675</v>
      </c>
      <c r="AH11" s="33"/>
    </row>
    <row r="12" spans="2:34" ht="49.9" customHeight="1" x14ac:dyDescent="0.3">
      <c r="B12" s="4"/>
      <c r="C12" s="32"/>
      <c r="D12" s="32"/>
      <c r="E12" s="32"/>
      <c r="F12" s="31" t="s">
        <v>5678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5673</v>
      </c>
      <c r="AE12" s="179" t="s">
        <v>5674</v>
      </c>
      <c r="AF12" s="182"/>
      <c r="AG12" s="182" t="s">
        <v>5675</v>
      </c>
      <c r="AH12" s="33"/>
    </row>
    <row r="13" spans="2:34" ht="34.9" customHeight="1" x14ac:dyDescent="0.3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 x14ac:dyDescent="0.3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 x14ac:dyDescent="0.3">
      <c r="B15" s="349"/>
      <c r="C15" s="350" t="s">
        <v>3731</v>
      </c>
      <c r="D15" s="348" t="s">
        <v>5786</v>
      </c>
      <c r="E15" s="180" t="s">
        <v>5657</v>
      </c>
      <c r="F15" s="450" t="s">
        <v>5787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 x14ac:dyDescent="0.3">
      <c r="B16" s="4"/>
      <c r="C16" s="32"/>
      <c r="D16" s="32"/>
      <c r="E16" s="32"/>
      <c r="F16" s="31" t="s">
        <v>5677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5673</v>
      </c>
      <c r="AE16" s="179" t="s">
        <v>3994</v>
      </c>
      <c r="AF16" s="182">
        <v>23.352</v>
      </c>
      <c r="AG16" s="182" t="s">
        <v>5675</v>
      </c>
      <c r="AH16" s="33"/>
    </row>
    <row r="17" spans="2:34" ht="49.9" customHeight="1" x14ac:dyDescent="0.3">
      <c r="B17" s="4"/>
      <c r="C17" s="32"/>
      <c r="D17" s="32"/>
      <c r="E17" s="32"/>
      <c r="F17" s="31" t="s">
        <v>5678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5673</v>
      </c>
      <c r="AE17" s="179" t="s">
        <v>3994</v>
      </c>
      <c r="AF17" s="182">
        <v>23.352</v>
      </c>
      <c r="AG17" s="182" t="s">
        <v>5675</v>
      </c>
      <c r="AH17" s="33"/>
    </row>
    <row r="18" spans="2:34" ht="34.9" customHeight="1" x14ac:dyDescent="0.3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 x14ac:dyDescent="0.3">
      <c r="B19" s="185"/>
      <c r="C19" s="186"/>
      <c r="D19" s="186"/>
      <c r="E19" s="186"/>
      <c r="F19" s="191" t="s">
        <v>5676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 x14ac:dyDescent="0.3">
      <c r="B20" s="349"/>
      <c r="C20" s="350" t="s">
        <v>3731</v>
      </c>
      <c r="D20" s="348"/>
      <c r="E20" s="180"/>
      <c r="F20" s="123" t="s">
        <v>5681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 x14ac:dyDescent="0.3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5673</v>
      </c>
      <c r="AE21" s="179" t="s">
        <v>5674</v>
      </c>
      <c r="AF21" s="182"/>
      <c r="AG21" s="182" t="s">
        <v>5675</v>
      </c>
      <c r="AH21" s="33"/>
    </row>
    <row r="22" spans="2:34" ht="49.9" customHeight="1" x14ac:dyDescent="0.3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5673</v>
      </c>
      <c r="AE22" s="179" t="s">
        <v>5674</v>
      </c>
      <c r="AF22" s="182"/>
      <c r="AG22" s="182" t="s">
        <v>5675</v>
      </c>
      <c r="AH22" s="33"/>
    </row>
    <row r="23" spans="2:34" ht="34.9" customHeight="1" x14ac:dyDescent="0.3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 x14ac:dyDescent="0.3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 x14ac:dyDescent="0.3">
      <c r="B25" s="349"/>
      <c r="C25" s="350" t="s">
        <v>5445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 x14ac:dyDescent="0.3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 x14ac:dyDescent="0.3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 x14ac:dyDescent="0.3"/>
    <row r="29" spans="2:34" ht="16.5" customHeight="1" x14ac:dyDescent="0.3"/>
    <row r="30" spans="2:34" ht="16.5" customHeight="1" x14ac:dyDescent="0.3"/>
    <row r="31" spans="2:34" ht="16.5" customHeight="1" x14ac:dyDescent="0.3"/>
    <row r="32" spans="2:34" ht="16.5" customHeight="1" x14ac:dyDescent="0.3"/>
    <row r="33" ht="16.5" customHeight="1" x14ac:dyDescent="0.3"/>
    <row r="34" ht="16.5" customHeight="1" x14ac:dyDescent="0.3"/>
    <row r="35" ht="16.5" customHeight="1" x14ac:dyDescent="0.3"/>
    <row r="36" ht="16.5" customHeight="1" x14ac:dyDescent="0.3"/>
    <row r="37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5511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 x14ac:dyDescent="0.3">
      <c r="B3" s="25">
        <v>13</v>
      </c>
      <c r="C3" s="26" t="s">
        <v>5512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13.1</v>
      </c>
      <c r="C4" s="61" t="s">
        <v>5514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5513</v>
      </c>
      <c r="D5" s="348" t="s">
        <v>5517</v>
      </c>
      <c r="E5" s="180" t="s">
        <v>5854</v>
      </c>
      <c r="F5" s="123" t="s">
        <v>5750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32"/>
      <c r="D6" s="32"/>
      <c r="E6" s="32"/>
      <c r="F6" s="31" t="s">
        <v>5515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5852</v>
      </c>
      <c r="AF6" s="180"/>
      <c r="AG6" s="180" t="s">
        <v>5853</v>
      </c>
      <c r="AH6" s="33"/>
    </row>
    <row r="7" spans="2:34" ht="49.9" customHeight="1" x14ac:dyDescent="0.3">
      <c r="B7" s="4"/>
      <c r="C7" s="32"/>
      <c r="D7" s="32"/>
      <c r="E7" s="32"/>
      <c r="F7" s="31" t="s">
        <v>5516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 x14ac:dyDescent="0.3">
      <c r="B9" s="19">
        <v>13.2</v>
      </c>
      <c r="C9" s="61" t="s">
        <v>5505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 x14ac:dyDescent="0.3">
      <c r="B10" s="349"/>
      <c r="C10" s="350" t="s">
        <v>5513</v>
      </c>
      <c r="D10" s="348" t="s">
        <v>5517</v>
      </c>
      <c r="E10" s="180"/>
      <c r="F10" s="123" t="s">
        <v>5521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 x14ac:dyDescent="0.3">
      <c r="B11" s="4"/>
      <c r="C11" s="32"/>
      <c r="D11" s="32"/>
      <c r="E11" s="32"/>
      <c r="F11" s="31" t="s">
        <v>5518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 x14ac:dyDescent="0.3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 x14ac:dyDescent="0.3">
      <c r="B13" s="19">
        <v>13.3</v>
      </c>
      <c r="C13" s="61" t="s">
        <v>5840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 x14ac:dyDescent="0.3">
      <c r="B14" s="349"/>
      <c r="C14" s="350" t="s">
        <v>3730</v>
      </c>
      <c r="D14" s="348" t="s">
        <v>5841</v>
      </c>
      <c r="E14" s="180" t="s">
        <v>5850</v>
      </c>
      <c r="F14" s="123" t="s">
        <v>5851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 x14ac:dyDescent="0.3">
      <c r="B15" s="4"/>
      <c r="C15" s="32"/>
      <c r="D15" s="32"/>
      <c r="E15" s="32"/>
      <c r="F15" s="31" t="s">
        <v>5843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5844</v>
      </c>
      <c r="AF15" s="182"/>
      <c r="AG15" s="182" t="s">
        <v>3834</v>
      </c>
      <c r="AH15" s="33"/>
    </row>
    <row r="16" spans="2:34" ht="34.9" customHeight="1" x14ac:dyDescent="0.3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 x14ac:dyDescent="0.3"/>
    <row r="18" ht="16.5" customHeight="1" x14ac:dyDescent="0.3"/>
    <row r="19" ht="16.5" customHeight="1" x14ac:dyDescent="0.3"/>
    <row r="20" ht="16.5" customHeight="1" x14ac:dyDescent="0.3"/>
    <row r="21" ht="16.5" customHeight="1" x14ac:dyDescent="0.3"/>
    <row r="22" ht="16.5" customHeight="1" x14ac:dyDescent="0.3"/>
    <row r="23" ht="16.5" customHeight="1" x14ac:dyDescent="0.3"/>
    <row r="24" ht="16.5" customHeight="1" x14ac:dyDescent="0.3"/>
    <row r="25" ht="16.5" customHeight="1" x14ac:dyDescent="0.3"/>
    <row r="26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 x14ac:dyDescent="0.3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 x14ac:dyDescent="0.3">
      <c r="A1" s="483" t="s">
        <v>4991</v>
      </c>
      <c r="B1" s="483"/>
      <c r="C1" s="483"/>
      <c r="D1" s="483"/>
      <c r="E1" s="483"/>
      <c r="F1" s="483"/>
      <c r="G1" s="483"/>
      <c r="H1" s="483"/>
      <c r="I1" s="483"/>
      <c r="J1" s="483"/>
      <c r="K1" s="483"/>
    </row>
    <row r="2" spans="1:11" ht="16.5" customHeight="1" x14ac:dyDescent="0.3">
      <c r="A2" s="483"/>
      <c r="B2" s="483"/>
      <c r="C2" s="483"/>
      <c r="D2" s="483"/>
      <c r="E2" s="483"/>
      <c r="F2" s="483"/>
      <c r="G2" s="483"/>
      <c r="H2" s="483"/>
      <c r="I2" s="483"/>
      <c r="J2" s="483"/>
      <c r="K2" s="483"/>
    </row>
    <row r="3" spans="1:11" ht="16.5" customHeight="1" x14ac:dyDescent="0.3">
      <c r="A3" s="484" t="s">
        <v>4992</v>
      </c>
      <c r="B3" s="484" t="s">
        <v>4993</v>
      </c>
      <c r="C3" s="484" t="s">
        <v>2010</v>
      </c>
      <c r="D3" s="484" t="s">
        <v>4994</v>
      </c>
      <c r="E3" s="484" t="s">
        <v>4995</v>
      </c>
      <c r="F3" s="484" t="s">
        <v>4996</v>
      </c>
      <c r="G3" s="484" t="s">
        <v>2008</v>
      </c>
      <c r="H3" s="484" t="s">
        <v>4997</v>
      </c>
      <c r="I3" s="486" t="s">
        <v>4998</v>
      </c>
      <c r="J3" s="486"/>
      <c r="K3" s="486"/>
    </row>
    <row r="4" spans="1:11" ht="36" customHeight="1" x14ac:dyDescent="0.3">
      <c r="A4" s="484"/>
      <c r="B4" s="484"/>
      <c r="C4" s="484"/>
      <c r="D4" s="484"/>
      <c r="E4" s="484"/>
      <c r="F4" s="484"/>
      <c r="G4" s="484"/>
      <c r="H4" s="484"/>
      <c r="I4" s="334" t="s">
        <v>4999</v>
      </c>
      <c r="J4" s="334" t="s">
        <v>5000</v>
      </c>
      <c r="K4" s="334" t="s">
        <v>5332</v>
      </c>
    </row>
    <row r="5" spans="1:11" ht="18" customHeight="1" x14ac:dyDescent="0.3">
      <c r="A5" s="485"/>
      <c r="B5" s="485"/>
      <c r="C5" s="485"/>
      <c r="D5" s="485"/>
      <c r="E5" s="485"/>
      <c r="F5" s="485"/>
      <c r="G5" s="485"/>
      <c r="H5" s="485"/>
      <c r="I5" s="334" t="s">
        <v>5001</v>
      </c>
      <c r="J5" s="334" t="s">
        <v>5001</v>
      </c>
      <c r="K5" s="334" t="s">
        <v>5002</v>
      </c>
    </row>
    <row r="6" spans="1:11" x14ac:dyDescent="0.3">
      <c r="A6" s="485"/>
      <c r="B6" s="485"/>
      <c r="C6" s="485"/>
      <c r="D6" s="485"/>
      <c r="E6" s="485"/>
      <c r="F6" s="485"/>
      <c r="G6" s="485"/>
      <c r="H6" s="485"/>
      <c r="I6" s="334" t="s">
        <v>5003</v>
      </c>
      <c r="J6" s="334" t="s">
        <v>5004</v>
      </c>
      <c r="K6" s="334" t="s">
        <v>5333</v>
      </c>
    </row>
    <row r="7" spans="1:11" x14ac:dyDescent="0.3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 x14ac:dyDescent="0.3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 x14ac:dyDescent="0.3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 x14ac:dyDescent="0.3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 x14ac:dyDescent="0.3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 x14ac:dyDescent="0.3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 x14ac:dyDescent="0.3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 x14ac:dyDescent="0.3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 x14ac:dyDescent="0.3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 x14ac:dyDescent="0.3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 x14ac:dyDescent="0.3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 x14ac:dyDescent="0.3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 x14ac:dyDescent="0.3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 x14ac:dyDescent="0.3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 x14ac:dyDescent="0.3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 x14ac:dyDescent="0.3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 x14ac:dyDescent="0.3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 x14ac:dyDescent="0.3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 x14ac:dyDescent="0.3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 x14ac:dyDescent="0.3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 x14ac:dyDescent="0.3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 x14ac:dyDescent="0.3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 x14ac:dyDescent="0.3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 x14ac:dyDescent="0.3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 x14ac:dyDescent="0.3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 x14ac:dyDescent="0.3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 x14ac:dyDescent="0.3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 x14ac:dyDescent="0.3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 x14ac:dyDescent="0.3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 x14ac:dyDescent="0.3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 x14ac:dyDescent="0.3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 x14ac:dyDescent="0.3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 x14ac:dyDescent="0.3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 x14ac:dyDescent="0.3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 x14ac:dyDescent="0.3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 x14ac:dyDescent="0.3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 x14ac:dyDescent="0.3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 x14ac:dyDescent="0.3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 x14ac:dyDescent="0.3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 x14ac:dyDescent="0.3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 x14ac:dyDescent="0.3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 x14ac:dyDescent="0.3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 x14ac:dyDescent="0.3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 x14ac:dyDescent="0.3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 x14ac:dyDescent="0.3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 x14ac:dyDescent="0.3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 x14ac:dyDescent="0.3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 x14ac:dyDescent="0.3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 x14ac:dyDescent="0.3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 x14ac:dyDescent="0.3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 x14ac:dyDescent="0.3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 x14ac:dyDescent="0.3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 x14ac:dyDescent="0.3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 x14ac:dyDescent="0.3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 x14ac:dyDescent="0.3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 x14ac:dyDescent="0.3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 x14ac:dyDescent="0.3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 x14ac:dyDescent="0.3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 x14ac:dyDescent="0.3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 x14ac:dyDescent="0.3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 x14ac:dyDescent="0.3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 x14ac:dyDescent="0.3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 x14ac:dyDescent="0.3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 x14ac:dyDescent="0.3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 x14ac:dyDescent="0.3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 x14ac:dyDescent="0.3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 x14ac:dyDescent="0.3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 x14ac:dyDescent="0.3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 x14ac:dyDescent="0.3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 x14ac:dyDescent="0.3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 x14ac:dyDescent="0.3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 x14ac:dyDescent="0.3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 x14ac:dyDescent="0.3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 x14ac:dyDescent="0.3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 x14ac:dyDescent="0.3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 x14ac:dyDescent="0.3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 x14ac:dyDescent="0.3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 x14ac:dyDescent="0.3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 x14ac:dyDescent="0.3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 x14ac:dyDescent="0.3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 x14ac:dyDescent="0.3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 x14ac:dyDescent="0.3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 x14ac:dyDescent="0.3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 x14ac:dyDescent="0.3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 x14ac:dyDescent="0.3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 x14ac:dyDescent="0.3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 x14ac:dyDescent="0.3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 x14ac:dyDescent="0.3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 x14ac:dyDescent="0.3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 x14ac:dyDescent="0.3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 x14ac:dyDescent="0.3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 x14ac:dyDescent="0.3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 x14ac:dyDescent="0.3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 x14ac:dyDescent="0.3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 x14ac:dyDescent="0.3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 x14ac:dyDescent="0.3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 x14ac:dyDescent="0.3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 x14ac:dyDescent="0.3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 x14ac:dyDescent="0.3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 x14ac:dyDescent="0.3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 x14ac:dyDescent="0.3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 x14ac:dyDescent="0.3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 x14ac:dyDescent="0.3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 x14ac:dyDescent="0.3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 x14ac:dyDescent="0.3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 x14ac:dyDescent="0.3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 x14ac:dyDescent="0.3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 x14ac:dyDescent="0.3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 x14ac:dyDescent="0.3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 x14ac:dyDescent="0.3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 x14ac:dyDescent="0.3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 x14ac:dyDescent="0.3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 x14ac:dyDescent="0.3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 x14ac:dyDescent="0.3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 x14ac:dyDescent="0.3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 x14ac:dyDescent="0.3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 x14ac:dyDescent="0.3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 x14ac:dyDescent="0.3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 x14ac:dyDescent="0.3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 x14ac:dyDescent="0.3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 x14ac:dyDescent="0.3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 x14ac:dyDescent="0.3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 x14ac:dyDescent="0.3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 x14ac:dyDescent="0.3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 x14ac:dyDescent="0.3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 x14ac:dyDescent="0.3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 x14ac:dyDescent="0.3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 x14ac:dyDescent="0.3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 x14ac:dyDescent="0.3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 x14ac:dyDescent="0.3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 x14ac:dyDescent="0.3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 x14ac:dyDescent="0.3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 x14ac:dyDescent="0.3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 x14ac:dyDescent="0.3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 x14ac:dyDescent="0.3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 x14ac:dyDescent="0.3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 x14ac:dyDescent="0.3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 x14ac:dyDescent="0.3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 x14ac:dyDescent="0.3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 x14ac:dyDescent="0.3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 x14ac:dyDescent="0.3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 x14ac:dyDescent="0.3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 x14ac:dyDescent="0.3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 x14ac:dyDescent="0.3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 x14ac:dyDescent="0.3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 x14ac:dyDescent="0.3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 x14ac:dyDescent="0.3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 x14ac:dyDescent="0.3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 x14ac:dyDescent="0.3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 x14ac:dyDescent="0.3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 x14ac:dyDescent="0.3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 x14ac:dyDescent="0.3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 x14ac:dyDescent="0.3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 x14ac:dyDescent="0.3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 x14ac:dyDescent="0.3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 x14ac:dyDescent="0.3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 x14ac:dyDescent="0.3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 x14ac:dyDescent="0.3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 x14ac:dyDescent="0.3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 x14ac:dyDescent="0.3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 x14ac:dyDescent="0.3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 x14ac:dyDescent="0.3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 x14ac:dyDescent="0.3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 x14ac:dyDescent="0.3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 x14ac:dyDescent="0.3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 x14ac:dyDescent="0.3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 x14ac:dyDescent="0.3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 x14ac:dyDescent="0.3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 x14ac:dyDescent="0.3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 x14ac:dyDescent="0.3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 x14ac:dyDescent="0.3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 x14ac:dyDescent="0.3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 x14ac:dyDescent="0.3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 x14ac:dyDescent="0.3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 x14ac:dyDescent="0.3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 x14ac:dyDescent="0.3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 x14ac:dyDescent="0.3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 x14ac:dyDescent="0.3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 x14ac:dyDescent="0.3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 x14ac:dyDescent="0.3">
      <c r="B2" s="488" t="s">
        <v>1427</v>
      </c>
      <c r="C2" s="488"/>
      <c r="D2" s="488"/>
      <c r="E2" s="488"/>
      <c r="F2" s="488"/>
      <c r="G2" s="488"/>
      <c r="H2" s="488"/>
      <c r="I2" s="488"/>
      <c r="J2" s="488"/>
      <c r="K2" s="488"/>
      <c r="L2" s="488"/>
      <c r="M2" s="488"/>
      <c r="N2" s="488"/>
      <c r="O2" s="488"/>
      <c r="P2" s="488"/>
      <c r="Q2" s="488"/>
      <c r="R2" s="488"/>
      <c r="S2" s="488"/>
      <c r="T2" s="488"/>
      <c r="U2" s="488"/>
      <c r="V2" s="488"/>
      <c r="W2" s="488"/>
      <c r="X2" s="488"/>
      <c r="Y2" s="488"/>
      <c r="Z2" s="488"/>
      <c r="AA2" s="488"/>
      <c r="AB2" s="488"/>
      <c r="AC2" s="488"/>
      <c r="AD2" s="488"/>
      <c r="AE2" s="488"/>
      <c r="AF2" s="488"/>
      <c r="AG2" s="488"/>
      <c r="AH2" s="488"/>
      <c r="AI2" s="488"/>
      <c r="AJ2" s="488"/>
      <c r="AK2" s="488"/>
    </row>
    <row r="3" spans="1:37" ht="13.5" customHeight="1" x14ac:dyDescent="0.3">
      <c r="B3" s="489" t="s">
        <v>2006</v>
      </c>
      <c r="C3" s="489"/>
      <c r="D3" s="489"/>
      <c r="E3" s="489"/>
      <c r="F3" s="489"/>
      <c r="G3" s="489"/>
      <c r="H3" s="489"/>
      <c r="I3" s="489"/>
      <c r="J3" s="489"/>
      <c r="K3" s="489"/>
      <c r="L3" s="489"/>
      <c r="M3" s="489"/>
      <c r="N3" s="489"/>
      <c r="O3" s="489"/>
      <c r="P3" s="489"/>
      <c r="Q3" s="489"/>
      <c r="R3" s="489"/>
      <c r="S3" s="489"/>
      <c r="T3" s="489"/>
      <c r="U3" s="489"/>
      <c r="V3" s="489"/>
      <c r="W3" s="489"/>
      <c r="X3" s="489"/>
      <c r="Y3" s="489"/>
      <c r="Z3" s="489"/>
      <c r="AA3" s="489"/>
      <c r="AB3" s="489"/>
      <c r="AC3" s="489"/>
      <c r="AD3" s="489"/>
      <c r="AE3" s="489"/>
      <c r="AF3" s="489"/>
      <c r="AG3" s="489"/>
      <c r="AH3" s="489"/>
      <c r="AI3" s="489"/>
      <c r="AJ3" s="489"/>
      <c r="AK3" s="489"/>
    </row>
    <row r="4" spans="1:37" ht="23.25" customHeight="1" x14ac:dyDescent="0.3">
      <c r="A4" s="487" t="s">
        <v>3692</v>
      </c>
      <c r="B4" s="487" t="s">
        <v>0</v>
      </c>
      <c r="C4" s="487" t="s">
        <v>3693</v>
      </c>
      <c r="D4" s="487"/>
      <c r="E4" s="487" t="s">
        <v>1423</v>
      </c>
      <c r="F4" s="487"/>
      <c r="G4" s="487" t="s">
        <v>1424</v>
      </c>
      <c r="H4" s="487"/>
      <c r="I4" s="487" t="s">
        <v>3704</v>
      </c>
      <c r="J4" s="487"/>
      <c r="K4" s="487"/>
      <c r="L4" s="487"/>
      <c r="M4" s="487"/>
      <c r="N4" s="487"/>
      <c r="O4" s="487"/>
      <c r="P4" s="487"/>
      <c r="Q4" s="487"/>
      <c r="R4" s="487"/>
      <c r="S4" s="487"/>
      <c r="T4" s="487"/>
      <c r="U4" s="487"/>
      <c r="V4" s="487"/>
      <c r="W4" s="487"/>
      <c r="X4" s="487"/>
      <c r="Y4" s="487" t="s">
        <v>3705</v>
      </c>
      <c r="Z4" s="487"/>
      <c r="AA4" s="487"/>
      <c r="AB4" s="487"/>
      <c r="AC4" s="487"/>
      <c r="AD4" s="487"/>
      <c r="AE4" s="487"/>
      <c r="AF4" s="487"/>
      <c r="AG4" s="487"/>
      <c r="AH4" s="487" t="s">
        <v>2008</v>
      </c>
      <c r="AI4" s="487"/>
      <c r="AJ4" s="487" t="s">
        <v>2009</v>
      </c>
      <c r="AK4" s="487" t="s">
        <v>2007</v>
      </c>
    </row>
    <row r="5" spans="1:37" ht="23.25" customHeight="1" x14ac:dyDescent="0.3">
      <c r="A5" s="487"/>
      <c r="B5" s="487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7"/>
      <c r="AK5" s="487"/>
    </row>
    <row r="6" spans="1:37" ht="23.25" customHeight="1" x14ac:dyDescent="0.3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 x14ac:dyDescent="0.3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 x14ac:dyDescent="0.3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 x14ac:dyDescent="0.3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 x14ac:dyDescent="0.3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 x14ac:dyDescent="0.3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 x14ac:dyDescent="0.3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 x14ac:dyDescent="0.3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 x14ac:dyDescent="0.3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 x14ac:dyDescent="0.3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 x14ac:dyDescent="0.3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 x14ac:dyDescent="0.3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 x14ac:dyDescent="0.3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 x14ac:dyDescent="0.3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 x14ac:dyDescent="0.3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 x14ac:dyDescent="0.3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 x14ac:dyDescent="0.3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 x14ac:dyDescent="0.3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 x14ac:dyDescent="0.3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 x14ac:dyDescent="0.3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 x14ac:dyDescent="0.3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 x14ac:dyDescent="0.3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 x14ac:dyDescent="0.3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 x14ac:dyDescent="0.3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 x14ac:dyDescent="0.3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 x14ac:dyDescent="0.3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 x14ac:dyDescent="0.3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 x14ac:dyDescent="0.3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 x14ac:dyDescent="0.3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 x14ac:dyDescent="0.3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 x14ac:dyDescent="0.3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 x14ac:dyDescent="0.3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 x14ac:dyDescent="0.3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 x14ac:dyDescent="0.3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 x14ac:dyDescent="0.3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 x14ac:dyDescent="0.3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 x14ac:dyDescent="0.3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 x14ac:dyDescent="0.3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 x14ac:dyDescent="0.3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 x14ac:dyDescent="0.3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 x14ac:dyDescent="0.3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 x14ac:dyDescent="0.3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 x14ac:dyDescent="0.3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 x14ac:dyDescent="0.3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 x14ac:dyDescent="0.3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 x14ac:dyDescent="0.3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 x14ac:dyDescent="0.3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 x14ac:dyDescent="0.3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 x14ac:dyDescent="0.3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 x14ac:dyDescent="0.3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 x14ac:dyDescent="0.3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 x14ac:dyDescent="0.3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 x14ac:dyDescent="0.3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 x14ac:dyDescent="0.3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 x14ac:dyDescent="0.3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 x14ac:dyDescent="0.3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 x14ac:dyDescent="0.3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 x14ac:dyDescent="0.3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 x14ac:dyDescent="0.3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 x14ac:dyDescent="0.3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 x14ac:dyDescent="0.3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 x14ac:dyDescent="0.3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 x14ac:dyDescent="0.3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 x14ac:dyDescent="0.3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 x14ac:dyDescent="0.3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 x14ac:dyDescent="0.3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 x14ac:dyDescent="0.3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 x14ac:dyDescent="0.3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 x14ac:dyDescent="0.3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 x14ac:dyDescent="0.3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 x14ac:dyDescent="0.3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 x14ac:dyDescent="0.3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 x14ac:dyDescent="0.3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 x14ac:dyDescent="0.3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 x14ac:dyDescent="0.3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 x14ac:dyDescent="0.3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 x14ac:dyDescent="0.3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 x14ac:dyDescent="0.3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 x14ac:dyDescent="0.3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 x14ac:dyDescent="0.3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 x14ac:dyDescent="0.3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 x14ac:dyDescent="0.3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 x14ac:dyDescent="0.3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 x14ac:dyDescent="0.3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 x14ac:dyDescent="0.3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 x14ac:dyDescent="0.3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 x14ac:dyDescent="0.3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 x14ac:dyDescent="0.3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 x14ac:dyDescent="0.3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 x14ac:dyDescent="0.3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 x14ac:dyDescent="0.3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 x14ac:dyDescent="0.3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 x14ac:dyDescent="0.3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 x14ac:dyDescent="0.3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 x14ac:dyDescent="0.3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 x14ac:dyDescent="0.3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 x14ac:dyDescent="0.3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 x14ac:dyDescent="0.3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 x14ac:dyDescent="0.3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 x14ac:dyDescent="0.3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 x14ac:dyDescent="0.3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 x14ac:dyDescent="0.3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 x14ac:dyDescent="0.3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 x14ac:dyDescent="0.3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 x14ac:dyDescent="0.3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 x14ac:dyDescent="0.3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 x14ac:dyDescent="0.3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 x14ac:dyDescent="0.3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 x14ac:dyDescent="0.3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 x14ac:dyDescent="0.3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 x14ac:dyDescent="0.3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 x14ac:dyDescent="0.3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 x14ac:dyDescent="0.3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 x14ac:dyDescent="0.3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 x14ac:dyDescent="0.3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 x14ac:dyDescent="0.3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 x14ac:dyDescent="0.3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 x14ac:dyDescent="0.3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 x14ac:dyDescent="0.3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 x14ac:dyDescent="0.3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 x14ac:dyDescent="0.3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 x14ac:dyDescent="0.3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 x14ac:dyDescent="0.3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 x14ac:dyDescent="0.3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 x14ac:dyDescent="0.3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 x14ac:dyDescent="0.3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 x14ac:dyDescent="0.3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 x14ac:dyDescent="0.3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 x14ac:dyDescent="0.3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 x14ac:dyDescent="0.3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 x14ac:dyDescent="0.3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 x14ac:dyDescent="0.3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 x14ac:dyDescent="0.3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 x14ac:dyDescent="0.3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 x14ac:dyDescent="0.3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 x14ac:dyDescent="0.3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 x14ac:dyDescent="0.3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 x14ac:dyDescent="0.3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 x14ac:dyDescent="0.3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 x14ac:dyDescent="0.3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 x14ac:dyDescent="0.3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 x14ac:dyDescent="0.3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 x14ac:dyDescent="0.3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 x14ac:dyDescent="0.3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 x14ac:dyDescent="0.3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 x14ac:dyDescent="0.3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 x14ac:dyDescent="0.3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 x14ac:dyDescent="0.3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 x14ac:dyDescent="0.3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 x14ac:dyDescent="0.3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 x14ac:dyDescent="0.3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 x14ac:dyDescent="0.3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 x14ac:dyDescent="0.3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 x14ac:dyDescent="0.3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 x14ac:dyDescent="0.3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 x14ac:dyDescent="0.3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 x14ac:dyDescent="0.3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 x14ac:dyDescent="0.3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 x14ac:dyDescent="0.3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 x14ac:dyDescent="0.3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 x14ac:dyDescent="0.3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 x14ac:dyDescent="0.3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 x14ac:dyDescent="0.3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 x14ac:dyDescent="0.3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 x14ac:dyDescent="0.3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 x14ac:dyDescent="0.3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 x14ac:dyDescent="0.3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 x14ac:dyDescent="0.3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 x14ac:dyDescent="0.3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 x14ac:dyDescent="0.3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 x14ac:dyDescent="0.3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 x14ac:dyDescent="0.3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 x14ac:dyDescent="0.3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 x14ac:dyDescent="0.3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 x14ac:dyDescent="0.3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 x14ac:dyDescent="0.3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 x14ac:dyDescent="0.3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 x14ac:dyDescent="0.3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 x14ac:dyDescent="0.3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 x14ac:dyDescent="0.3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 x14ac:dyDescent="0.3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 x14ac:dyDescent="0.3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 x14ac:dyDescent="0.3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 x14ac:dyDescent="0.3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 x14ac:dyDescent="0.3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 x14ac:dyDescent="0.3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 x14ac:dyDescent="0.3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 x14ac:dyDescent="0.3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 x14ac:dyDescent="0.3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 x14ac:dyDescent="0.3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 x14ac:dyDescent="0.3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 x14ac:dyDescent="0.3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 x14ac:dyDescent="0.3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 x14ac:dyDescent="0.3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 x14ac:dyDescent="0.3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 x14ac:dyDescent="0.3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 x14ac:dyDescent="0.3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 x14ac:dyDescent="0.3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 x14ac:dyDescent="0.3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 x14ac:dyDescent="0.3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 x14ac:dyDescent="0.3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 x14ac:dyDescent="0.3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 x14ac:dyDescent="0.3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 x14ac:dyDescent="0.3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 x14ac:dyDescent="0.3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 x14ac:dyDescent="0.3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 x14ac:dyDescent="0.3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 x14ac:dyDescent="0.3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 x14ac:dyDescent="0.3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 x14ac:dyDescent="0.3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 x14ac:dyDescent="0.3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 x14ac:dyDescent="0.3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 x14ac:dyDescent="0.3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 x14ac:dyDescent="0.3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 x14ac:dyDescent="0.3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 x14ac:dyDescent="0.3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 x14ac:dyDescent="0.3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 x14ac:dyDescent="0.3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 x14ac:dyDescent="0.3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 x14ac:dyDescent="0.3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 x14ac:dyDescent="0.3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 x14ac:dyDescent="0.3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 x14ac:dyDescent="0.3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 x14ac:dyDescent="0.3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 x14ac:dyDescent="0.3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 x14ac:dyDescent="0.3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 x14ac:dyDescent="0.3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 x14ac:dyDescent="0.3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 x14ac:dyDescent="0.3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 x14ac:dyDescent="0.3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 x14ac:dyDescent="0.3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 x14ac:dyDescent="0.3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 x14ac:dyDescent="0.3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 x14ac:dyDescent="0.3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 x14ac:dyDescent="0.3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 x14ac:dyDescent="0.3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 x14ac:dyDescent="0.3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 x14ac:dyDescent="0.3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 x14ac:dyDescent="0.3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 x14ac:dyDescent="0.3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 x14ac:dyDescent="0.3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 x14ac:dyDescent="0.3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 x14ac:dyDescent="0.3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 x14ac:dyDescent="0.3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 x14ac:dyDescent="0.3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 x14ac:dyDescent="0.3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 x14ac:dyDescent="0.3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 x14ac:dyDescent="0.3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 x14ac:dyDescent="0.3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 x14ac:dyDescent="0.3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 x14ac:dyDescent="0.3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 x14ac:dyDescent="0.3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 x14ac:dyDescent="0.3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 x14ac:dyDescent="0.3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 x14ac:dyDescent="0.3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 x14ac:dyDescent="0.3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 x14ac:dyDescent="0.3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 x14ac:dyDescent="0.3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 x14ac:dyDescent="0.3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 x14ac:dyDescent="0.3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 x14ac:dyDescent="0.3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 x14ac:dyDescent="0.3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 x14ac:dyDescent="0.3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 x14ac:dyDescent="0.3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 x14ac:dyDescent="0.3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 x14ac:dyDescent="0.3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 x14ac:dyDescent="0.3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 x14ac:dyDescent="0.3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 x14ac:dyDescent="0.3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 x14ac:dyDescent="0.3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 x14ac:dyDescent="0.3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 x14ac:dyDescent="0.3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 x14ac:dyDescent="0.3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 x14ac:dyDescent="0.3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 x14ac:dyDescent="0.3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 x14ac:dyDescent="0.3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 x14ac:dyDescent="0.3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 x14ac:dyDescent="0.3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 x14ac:dyDescent="0.3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 x14ac:dyDescent="0.3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 x14ac:dyDescent="0.3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 x14ac:dyDescent="0.3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 x14ac:dyDescent="0.3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 x14ac:dyDescent="0.3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 x14ac:dyDescent="0.3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 x14ac:dyDescent="0.3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 x14ac:dyDescent="0.3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 x14ac:dyDescent="0.3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 x14ac:dyDescent="0.3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 x14ac:dyDescent="0.3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 x14ac:dyDescent="0.3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 x14ac:dyDescent="0.3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 x14ac:dyDescent="0.3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 x14ac:dyDescent="0.3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 x14ac:dyDescent="0.3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 x14ac:dyDescent="0.3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 x14ac:dyDescent="0.3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 x14ac:dyDescent="0.3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 x14ac:dyDescent="0.3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 x14ac:dyDescent="0.3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 x14ac:dyDescent="0.3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 x14ac:dyDescent="0.3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 x14ac:dyDescent="0.3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 x14ac:dyDescent="0.3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 x14ac:dyDescent="0.3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 x14ac:dyDescent="0.3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 x14ac:dyDescent="0.3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 x14ac:dyDescent="0.3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 x14ac:dyDescent="0.3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 x14ac:dyDescent="0.3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 x14ac:dyDescent="0.3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 x14ac:dyDescent="0.3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 x14ac:dyDescent="0.3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 x14ac:dyDescent="0.3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 x14ac:dyDescent="0.3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 x14ac:dyDescent="0.3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 x14ac:dyDescent="0.3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 x14ac:dyDescent="0.3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 x14ac:dyDescent="0.3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 x14ac:dyDescent="0.3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 x14ac:dyDescent="0.3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 x14ac:dyDescent="0.3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 x14ac:dyDescent="0.3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 x14ac:dyDescent="0.3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 x14ac:dyDescent="0.3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 x14ac:dyDescent="0.3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 x14ac:dyDescent="0.3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 x14ac:dyDescent="0.3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 x14ac:dyDescent="0.3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 x14ac:dyDescent="0.3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 x14ac:dyDescent="0.3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 x14ac:dyDescent="0.3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 x14ac:dyDescent="0.3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 x14ac:dyDescent="0.3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 x14ac:dyDescent="0.3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 x14ac:dyDescent="0.3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 x14ac:dyDescent="0.3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 x14ac:dyDescent="0.3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 x14ac:dyDescent="0.3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 x14ac:dyDescent="0.3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 x14ac:dyDescent="0.3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 x14ac:dyDescent="0.3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 x14ac:dyDescent="0.3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 x14ac:dyDescent="0.3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 x14ac:dyDescent="0.3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 x14ac:dyDescent="0.3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 x14ac:dyDescent="0.3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 x14ac:dyDescent="0.3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 x14ac:dyDescent="0.3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 x14ac:dyDescent="0.3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 x14ac:dyDescent="0.3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 x14ac:dyDescent="0.3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 x14ac:dyDescent="0.3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 x14ac:dyDescent="0.3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 x14ac:dyDescent="0.3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 x14ac:dyDescent="0.3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 x14ac:dyDescent="0.3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 x14ac:dyDescent="0.3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 x14ac:dyDescent="0.3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 x14ac:dyDescent="0.3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 x14ac:dyDescent="0.3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 x14ac:dyDescent="0.3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 x14ac:dyDescent="0.3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 x14ac:dyDescent="0.3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 x14ac:dyDescent="0.3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 x14ac:dyDescent="0.3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 x14ac:dyDescent="0.3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 x14ac:dyDescent="0.3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 x14ac:dyDescent="0.3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 x14ac:dyDescent="0.3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 x14ac:dyDescent="0.3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 x14ac:dyDescent="0.3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 x14ac:dyDescent="0.3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 x14ac:dyDescent="0.3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 x14ac:dyDescent="0.3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 x14ac:dyDescent="0.3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 x14ac:dyDescent="0.3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 x14ac:dyDescent="0.3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 x14ac:dyDescent="0.3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 x14ac:dyDescent="0.3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 x14ac:dyDescent="0.3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 x14ac:dyDescent="0.3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 x14ac:dyDescent="0.3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 x14ac:dyDescent="0.3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 x14ac:dyDescent="0.3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 x14ac:dyDescent="0.3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 x14ac:dyDescent="0.3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 x14ac:dyDescent="0.3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 x14ac:dyDescent="0.3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 x14ac:dyDescent="0.3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 x14ac:dyDescent="0.3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 x14ac:dyDescent="0.3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 x14ac:dyDescent="0.3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 x14ac:dyDescent="0.3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 x14ac:dyDescent="0.3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 x14ac:dyDescent="0.3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 x14ac:dyDescent="0.3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 x14ac:dyDescent="0.3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 x14ac:dyDescent="0.3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 x14ac:dyDescent="0.3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 x14ac:dyDescent="0.3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 x14ac:dyDescent="0.3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 x14ac:dyDescent="0.3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 x14ac:dyDescent="0.3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 x14ac:dyDescent="0.3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 x14ac:dyDescent="0.3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 x14ac:dyDescent="0.3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 x14ac:dyDescent="0.3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 x14ac:dyDescent="0.3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 x14ac:dyDescent="0.3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 x14ac:dyDescent="0.3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 x14ac:dyDescent="0.3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 x14ac:dyDescent="0.3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 x14ac:dyDescent="0.3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 x14ac:dyDescent="0.3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 x14ac:dyDescent="0.3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 x14ac:dyDescent="0.3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 x14ac:dyDescent="0.3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 x14ac:dyDescent="0.3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 x14ac:dyDescent="0.3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 x14ac:dyDescent="0.3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 x14ac:dyDescent="0.3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 x14ac:dyDescent="0.3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 x14ac:dyDescent="0.3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 x14ac:dyDescent="0.3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 x14ac:dyDescent="0.3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 x14ac:dyDescent="0.3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 x14ac:dyDescent="0.3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 x14ac:dyDescent="0.3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 x14ac:dyDescent="0.3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 x14ac:dyDescent="0.3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 x14ac:dyDescent="0.3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 x14ac:dyDescent="0.3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 x14ac:dyDescent="0.3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 x14ac:dyDescent="0.3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 x14ac:dyDescent="0.3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 x14ac:dyDescent="0.3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 x14ac:dyDescent="0.3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 x14ac:dyDescent="0.3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 x14ac:dyDescent="0.3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 x14ac:dyDescent="0.3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 x14ac:dyDescent="0.3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 x14ac:dyDescent="0.3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 x14ac:dyDescent="0.3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 x14ac:dyDescent="0.3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 x14ac:dyDescent="0.3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 x14ac:dyDescent="0.3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 x14ac:dyDescent="0.3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 x14ac:dyDescent="0.3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 x14ac:dyDescent="0.3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 x14ac:dyDescent="0.3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 x14ac:dyDescent="0.3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 x14ac:dyDescent="0.3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 x14ac:dyDescent="0.3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 x14ac:dyDescent="0.3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 x14ac:dyDescent="0.3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 x14ac:dyDescent="0.3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 x14ac:dyDescent="0.3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 x14ac:dyDescent="0.3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 x14ac:dyDescent="0.3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 x14ac:dyDescent="0.3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 x14ac:dyDescent="0.3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 x14ac:dyDescent="0.3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 x14ac:dyDescent="0.3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 x14ac:dyDescent="0.3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 x14ac:dyDescent="0.3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 x14ac:dyDescent="0.3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 x14ac:dyDescent="0.3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 x14ac:dyDescent="0.3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 x14ac:dyDescent="0.3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 x14ac:dyDescent="0.3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 x14ac:dyDescent="0.3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 x14ac:dyDescent="0.3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 x14ac:dyDescent="0.3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 x14ac:dyDescent="0.3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 x14ac:dyDescent="0.3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 x14ac:dyDescent="0.3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 x14ac:dyDescent="0.3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 x14ac:dyDescent="0.3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 x14ac:dyDescent="0.3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 x14ac:dyDescent="0.3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 x14ac:dyDescent="0.3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 x14ac:dyDescent="0.3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 x14ac:dyDescent="0.3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 x14ac:dyDescent="0.3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 x14ac:dyDescent="0.3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 x14ac:dyDescent="0.3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 x14ac:dyDescent="0.3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 x14ac:dyDescent="0.3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 x14ac:dyDescent="0.3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 x14ac:dyDescent="0.3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 x14ac:dyDescent="0.3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 x14ac:dyDescent="0.3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 x14ac:dyDescent="0.3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 x14ac:dyDescent="0.3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 x14ac:dyDescent="0.3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 x14ac:dyDescent="0.3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 x14ac:dyDescent="0.3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 x14ac:dyDescent="0.3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 x14ac:dyDescent="0.3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 x14ac:dyDescent="0.3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 x14ac:dyDescent="0.3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 x14ac:dyDescent="0.3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 x14ac:dyDescent="0.3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 x14ac:dyDescent="0.3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 x14ac:dyDescent="0.3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 x14ac:dyDescent="0.3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 x14ac:dyDescent="0.3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 x14ac:dyDescent="0.3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 x14ac:dyDescent="0.3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 x14ac:dyDescent="0.3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 x14ac:dyDescent="0.3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 x14ac:dyDescent="0.3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 x14ac:dyDescent="0.3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 x14ac:dyDescent="0.3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 x14ac:dyDescent="0.3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 x14ac:dyDescent="0.3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 x14ac:dyDescent="0.3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 x14ac:dyDescent="0.3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 x14ac:dyDescent="0.3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 x14ac:dyDescent="0.3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 x14ac:dyDescent="0.3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 x14ac:dyDescent="0.3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 x14ac:dyDescent="0.3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 x14ac:dyDescent="0.3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 x14ac:dyDescent="0.3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 x14ac:dyDescent="0.3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 x14ac:dyDescent="0.3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 x14ac:dyDescent="0.3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 x14ac:dyDescent="0.3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 x14ac:dyDescent="0.3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 x14ac:dyDescent="0.3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 x14ac:dyDescent="0.3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 x14ac:dyDescent="0.3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 x14ac:dyDescent="0.3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 x14ac:dyDescent="0.3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 x14ac:dyDescent="0.3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 x14ac:dyDescent="0.3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 x14ac:dyDescent="0.3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 x14ac:dyDescent="0.3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 x14ac:dyDescent="0.3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 x14ac:dyDescent="0.3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 x14ac:dyDescent="0.3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 x14ac:dyDescent="0.3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 x14ac:dyDescent="0.3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 x14ac:dyDescent="0.3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 x14ac:dyDescent="0.3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 x14ac:dyDescent="0.3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 x14ac:dyDescent="0.3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 x14ac:dyDescent="0.3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 x14ac:dyDescent="0.3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 x14ac:dyDescent="0.3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 x14ac:dyDescent="0.3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 x14ac:dyDescent="0.3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 x14ac:dyDescent="0.3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 x14ac:dyDescent="0.3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 x14ac:dyDescent="0.3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 x14ac:dyDescent="0.3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 x14ac:dyDescent="0.3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 x14ac:dyDescent="0.3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 x14ac:dyDescent="0.3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 x14ac:dyDescent="0.3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 x14ac:dyDescent="0.3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 x14ac:dyDescent="0.3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 x14ac:dyDescent="0.3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 x14ac:dyDescent="0.3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 x14ac:dyDescent="0.3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 x14ac:dyDescent="0.3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 x14ac:dyDescent="0.3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 x14ac:dyDescent="0.3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 x14ac:dyDescent="0.3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 x14ac:dyDescent="0.3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 x14ac:dyDescent="0.3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 x14ac:dyDescent="0.3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 x14ac:dyDescent="0.3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 x14ac:dyDescent="0.3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 x14ac:dyDescent="0.3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 x14ac:dyDescent="0.3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 x14ac:dyDescent="0.3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 x14ac:dyDescent="0.3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 x14ac:dyDescent="0.3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 x14ac:dyDescent="0.3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 x14ac:dyDescent="0.3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 x14ac:dyDescent="0.3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 x14ac:dyDescent="0.3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 x14ac:dyDescent="0.3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 x14ac:dyDescent="0.3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 x14ac:dyDescent="0.3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 x14ac:dyDescent="0.3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 x14ac:dyDescent="0.3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 x14ac:dyDescent="0.3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 x14ac:dyDescent="0.3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 x14ac:dyDescent="0.3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 x14ac:dyDescent="0.3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 x14ac:dyDescent="0.3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 x14ac:dyDescent="0.3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 x14ac:dyDescent="0.3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 x14ac:dyDescent="0.3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 x14ac:dyDescent="0.3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 x14ac:dyDescent="0.3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 x14ac:dyDescent="0.3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 x14ac:dyDescent="0.3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 x14ac:dyDescent="0.3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 x14ac:dyDescent="0.3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 x14ac:dyDescent="0.3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 x14ac:dyDescent="0.3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 x14ac:dyDescent="0.3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 x14ac:dyDescent="0.3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 x14ac:dyDescent="0.3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 x14ac:dyDescent="0.3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 x14ac:dyDescent="0.3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 x14ac:dyDescent="0.3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 x14ac:dyDescent="0.3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 x14ac:dyDescent="0.3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 x14ac:dyDescent="0.3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 x14ac:dyDescent="0.3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 x14ac:dyDescent="0.3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 x14ac:dyDescent="0.3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 x14ac:dyDescent="0.3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 x14ac:dyDescent="0.3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 x14ac:dyDescent="0.3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 x14ac:dyDescent="0.3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 x14ac:dyDescent="0.3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 x14ac:dyDescent="0.3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 x14ac:dyDescent="0.3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 x14ac:dyDescent="0.3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 x14ac:dyDescent="0.3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 x14ac:dyDescent="0.3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 x14ac:dyDescent="0.3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 x14ac:dyDescent="0.3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 x14ac:dyDescent="0.3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 x14ac:dyDescent="0.3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 x14ac:dyDescent="0.3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 x14ac:dyDescent="0.3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 x14ac:dyDescent="0.3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 x14ac:dyDescent="0.3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 x14ac:dyDescent="0.3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 x14ac:dyDescent="0.3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 x14ac:dyDescent="0.3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 x14ac:dyDescent="0.3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 x14ac:dyDescent="0.3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 x14ac:dyDescent="0.3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 x14ac:dyDescent="0.3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 x14ac:dyDescent="0.3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 x14ac:dyDescent="0.3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 x14ac:dyDescent="0.3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 x14ac:dyDescent="0.3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 x14ac:dyDescent="0.3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 x14ac:dyDescent="0.3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 x14ac:dyDescent="0.3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 x14ac:dyDescent="0.3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 x14ac:dyDescent="0.3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 x14ac:dyDescent="0.3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 x14ac:dyDescent="0.3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 x14ac:dyDescent="0.3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 x14ac:dyDescent="0.3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 x14ac:dyDescent="0.3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 x14ac:dyDescent="0.3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 x14ac:dyDescent="0.3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 x14ac:dyDescent="0.3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 x14ac:dyDescent="0.3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 x14ac:dyDescent="0.3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 x14ac:dyDescent="0.3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 x14ac:dyDescent="0.3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 x14ac:dyDescent="0.3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 x14ac:dyDescent="0.3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 x14ac:dyDescent="0.3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 x14ac:dyDescent="0.3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 x14ac:dyDescent="0.3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 x14ac:dyDescent="0.3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 x14ac:dyDescent="0.3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 x14ac:dyDescent="0.3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 x14ac:dyDescent="0.3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 x14ac:dyDescent="0.3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 x14ac:dyDescent="0.3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 x14ac:dyDescent="0.3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 x14ac:dyDescent="0.3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 x14ac:dyDescent="0.3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 x14ac:dyDescent="0.3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 x14ac:dyDescent="0.3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 x14ac:dyDescent="0.3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 x14ac:dyDescent="0.3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 x14ac:dyDescent="0.3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 x14ac:dyDescent="0.3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 x14ac:dyDescent="0.3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 x14ac:dyDescent="0.3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 x14ac:dyDescent="0.3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 x14ac:dyDescent="0.3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 x14ac:dyDescent="0.3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 x14ac:dyDescent="0.3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 x14ac:dyDescent="0.3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 x14ac:dyDescent="0.3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 x14ac:dyDescent="0.3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 x14ac:dyDescent="0.3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 x14ac:dyDescent="0.3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 x14ac:dyDescent="0.3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 x14ac:dyDescent="0.3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 x14ac:dyDescent="0.3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 x14ac:dyDescent="0.3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 x14ac:dyDescent="0.3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 x14ac:dyDescent="0.3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 x14ac:dyDescent="0.3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 x14ac:dyDescent="0.3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 x14ac:dyDescent="0.3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 x14ac:dyDescent="0.3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 x14ac:dyDescent="0.3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 x14ac:dyDescent="0.3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 x14ac:dyDescent="0.3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 x14ac:dyDescent="0.3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 x14ac:dyDescent="0.3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 x14ac:dyDescent="0.3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 x14ac:dyDescent="0.3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 x14ac:dyDescent="0.3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 x14ac:dyDescent="0.3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 x14ac:dyDescent="0.3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 x14ac:dyDescent="0.3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 x14ac:dyDescent="0.3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 x14ac:dyDescent="0.3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 x14ac:dyDescent="0.3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 x14ac:dyDescent="0.3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 x14ac:dyDescent="0.3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 x14ac:dyDescent="0.3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 x14ac:dyDescent="0.3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 x14ac:dyDescent="0.3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 x14ac:dyDescent="0.3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 x14ac:dyDescent="0.3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 x14ac:dyDescent="0.3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 x14ac:dyDescent="0.3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 x14ac:dyDescent="0.3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 x14ac:dyDescent="0.3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 x14ac:dyDescent="0.3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 x14ac:dyDescent="0.3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 x14ac:dyDescent="0.3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 x14ac:dyDescent="0.3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 x14ac:dyDescent="0.3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 x14ac:dyDescent="0.3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 x14ac:dyDescent="0.3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 x14ac:dyDescent="0.3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 x14ac:dyDescent="0.3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 x14ac:dyDescent="0.3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 x14ac:dyDescent="0.3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 x14ac:dyDescent="0.3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 x14ac:dyDescent="0.3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 x14ac:dyDescent="0.3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 x14ac:dyDescent="0.3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 x14ac:dyDescent="0.3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 x14ac:dyDescent="0.3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 x14ac:dyDescent="0.3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 x14ac:dyDescent="0.3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 x14ac:dyDescent="0.3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 x14ac:dyDescent="0.3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 x14ac:dyDescent="0.3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 x14ac:dyDescent="0.3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 x14ac:dyDescent="0.3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 x14ac:dyDescent="0.3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 x14ac:dyDescent="0.3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 x14ac:dyDescent="0.3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 x14ac:dyDescent="0.3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 x14ac:dyDescent="0.3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 x14ac:dyDescent="0.3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 x14ac:dyDescent="0.3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 x14ac:dyDescent="0.3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 x14ac:dyDescent="0.3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 x14ac:dyDescent="0.3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 x14ac:dyDescent="0.3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 x14ac:dyDescent="0.3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 x14ac:dyDescent="0.3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 x14ac:dyDescent="0.3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 x14ac:dyDescent="0.3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 x14ac:dyDescent="0.3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 x14ac:dyDescent="0.3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 x14ac:dyDescent="0.3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 x14ac:dyDescent="0.3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 x14ac:dyDescent="0.3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 x14ac:dyDescent="0.3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 x14ac:dyDescent="0.3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 x14ac:dyDescent="0.3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 x14ac:dyDescent="0.3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 x14ac:dyDescent="0.3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 x14ac:dyDescent="0.3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 x14ac:dyDescent="0.3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 x14ac:dyDescent="0.3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 x14ac:dyDescent="0.3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 x14ac:dyDescent="0.3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 x14ac:dyDescent="0.3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 x14ac:dyDescent="0.3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 x14ac:dyDescent="0.3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 x14ac:dyDescent="0.3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 x14ac:dyDescent="0.3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 x14ac:dyDescent="0.3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 x14ac:dyDescent="0.3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 x14ac:dyDescent="0.3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 x14ac:dyDescent="0.3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 x14ac:dyDescent="0.3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 x14ac:dyDescent="0.3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 x14ac:dyDescent="0.3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 x14ac:dyDescent="0.3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 x14ac:dyDescent="0.3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 x14ac:dyDescent="0.3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 x14ac:dyDescent="0.3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 x14ac:dyDescent="0.3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 x14ac:dyDescent="0.3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 x14ac:dyDescent="0.3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 x14ac:dyDescent="0.3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 x14ac:dyDescent="0.3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 x14ac:dyDescent="0.3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 x14ac:dyDescent="0.3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 x14ac:dyDescent="0.3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 x14ac:dyDescent="0.3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 x14ac:dyDescent="0.3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 x14ac:dyDescent="0.3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 x14ac:dyDescent="0.3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 x14ac:dyDescent="0.3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 x14ac:dyDescent="0.3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 x14ac:dyDescent="0.3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 x14ac:dyDescent="0.3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 x14ac:dyDescent="0.3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 x14ac:dyDescent="0.3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 x14ac:dyDescent="0.3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 x14ac:dyDescent="0.3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 x14ac:dyDescent="0.3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 x14ac:dyDescent="0.3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 x14ac:dyDescent="0.3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 x14ac:dyDescent="0.3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 x14ac:dyDescent="0.3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 x14ac:dyDescent="0.3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 x14ac:dyDescent="0.3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 x14ac:dyDescent="0.3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 x14ac:dyDescent="0.3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 x14ac:dyDescent="0.3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 x14ac:dyDescent="0.3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 x14ac:dyDescent="0.3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 x14ac:dyDescent="0.3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 x14ac:dyDescent="0.3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 x14ac:dyDescent="0.3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 x14ac:dyDescent="0.3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 x14ac:dyDescent="0.3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 x14ac:dyDescent="0.3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 x14ac:dyDescent="0.3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 x14ac:dyDescent="0.3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 x14ac:dyDescent="0.3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 x14ac:dyDescent="0.3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 x14ac:dyDescent="0.3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 x14ac:dyDescent="0.3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 x14ac:dyDescent="0.3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 x14ac:dyDescent="0.3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 x14ac:dyDescent="0.3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 x14ac:dyDescent="0.3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 x14ac:dyDescent="0.3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 x14ac:dyDescent="0.3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 x14ac:dyDescent="0.3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 x14ac:dyDescent="0.3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 x14ac:dyDescent="0.3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 x14ac:dyDescent="0.3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 x14ac:dyDescent="0.3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 x14ac:dyDescent="0.3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 x14ac:dyDescent="0.3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 x14ac:dyDescent="0.3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 x14ac:dyDescent="0.3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 x14ac:dyDescent="0.3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 x14ac:dyDescent="0.3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 x14ac:dyDescent="0.3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 x14ac:dyDescent="0.3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 x14ac:dyDescent="0.3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 x14ac:dyDescent="0.3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 x14ac:dyDescent="0.3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 x14ac:dyDescent="0.3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 x14ac:dyDescent="0.3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 x14ac:dyDescent="0.3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 x14ac:dyDescent="0.3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 x14ac:dyDescent="0.3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 x14ac:dyDescent="0.3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 x14ac:dyDescent="0.3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 x14ac:dyDescent="0.3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 x14ac:dyDescent="0.3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 x14ac:dyDescent="0.3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 x14ac:dyDescent="0.3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 x14ac:dyDescent="0.3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 x14ac:dyDescent="0.3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 x14ac:dyDescent="0.3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 x14ac:dyDescent="0.3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 x14ac:dyDescent="0.3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 x14ac:dyDescent="0.3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 x14ac:dyDescent="0.3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 x14ac:dyDescent="0.3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 x14ac:dyDescent="0.3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 x14ac:dyDescent="0.3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 x14ac:dyDescent="0.3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 x14ac:dyDescent="0.3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 x14ac:dyDescent="0.3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 x14ac:dyDescent="0.3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 x14ac:dyDescent="0.3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 x14ac:dyDescent="0.3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 x14ac:dyDescent="0.3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 x14ac:dyDescent="0.3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 x14ac:dyDescent="0.3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 x14ac:dyDescent="0.3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 x14ac:dyDescent="0.3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 x14ac:dyDescent="0.3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 x14ac:dyDescent="0.3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 x14ac:dyDescent="0.3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 x14ac:dyDescent="0.3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 x14ac:dyDescent="0.3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 x14ac:dyDescent="0.3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 x14ac:dyDescent="0.3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 x14ac:dyDescent="0.3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 x14ac:dyDescent="0.3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 x14ac:dyDescent="0.3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 x14ac:dyDescent="0.3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 x14ac:dyDescent="0.3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 x14ac:dyDescent="0.3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 x14ac:dyDescent="0.3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 x14ac:dyDescent="0.3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 x14ac:dyDescent="0.3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 x14ac:dyDescent="0.3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 x14ac:dyDescent="0.3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 x14ac:dyDescent="0.3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 x14ac:dyDescent="0.3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 x14ac:dyDescent="0.3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 x14ac:dyDescent="0.3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 x14ac:dyDescent="0.3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 x14ac:dyDescent="0.3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 x14ac:dyDescent="0.3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 x14ac:dyDescent="0.3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 x14ac:dyDescent="0.3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 x14ac:dyDescent="0.3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 x14ac:dyDescent="0.3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 x14ac:dyDescent="0.3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 x14ac:dyDescent="0.3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 x14ac:dyDescent="0.3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 x14ac:dyDescent="0.3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 x14ac:dyDescent="0.3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 x14ac:dyDescent="0.3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 x14ac:dyDescent="0.3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 x14ac:dyDescent="0.3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 x14ac:dyDescent="0.3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 x14ac:dyDescent="0.3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 x14ac:dyDescent="0.3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 x14ac:dyDescent="0.3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 x14ac:dyDescent="0.3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 x14ac:dyDescent="0.3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 x14ac:dyDescent="0.3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 x14ac:dyDescent="0.3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 x14ac:dyDescent="0.3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 x14ac:dyDescent="0.3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 x14ac:dyDescent="0.3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 x14ac:dyDescent="0.3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 x14ac:dyDescent="0.3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 x14ac:dyDescent="0.3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 x14ac:dyDescent="0.3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 x14ac:dyDescent="0.3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 x14ac:dyDescent="0.3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 x14ac:dyDescent="0.3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 x14ac:dyDescent="0.3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 x14ac:dyDescent="0.3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 x14ac:dyDescent="0.3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 x14ac:dyDescent="0.3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 x14ac:dyDescent="0.3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 x14ac:dyDescent="0.3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 x14ac:dyDescent="0.3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 x14ac:dyDescent="0.3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 x14ac:dyDescent="0.3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 x14ac:dyDescent="0.3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 x14ac:dyDescent="0.3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 x14ac:dyDescent="0.3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 x14ac:dyDescent="0.3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 x14ac:dyDescent="0.3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 x14ac:dyDescent="0.3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 x14ac:dyDescent="0.3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 x14ac:dyDescent="0.3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 x14ac:dyDescent="0.3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 x14ac:dyDescent="0.3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 x14ac:dyDescent="0.3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 x14ac:dyDescent="0.3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 x14ac:dyDescent="0.3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 x14ac:dyDescent="0.3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 x14ac:dyDescent="0.3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 x14ac:dyDescent="0.3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 x14ac:dyDescent="0.3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 x14ac:dyDescent="0.3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 x14ac:dyDescent="0.3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 x14ac:dyDescent="0.3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 x14ac:dyDescent="0.3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 x14ac:dyDescent="0.3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 x14ac:dyDescent="0.3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 x14ac:dyDescent="0.3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 x14ac:dyDescent="0.3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 x14ac:dyDescent="0.3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 x14ac:dyDescent="0.3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 x14ac:dyDescent="0.3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 x14ac:dyDescent="0.3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 x14ac:dyDescent="0.3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 x14ac:dyDescent="0.3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 x14ac:dyDescent="0.3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 x14ac:dyDescent="0.3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 x14ac:dyDescent="0.3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 x14ac:dyDescent="0.3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 x14ac:dyDescent="0.3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 x14ac:dyDescent="0.3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 x14ac:dyDescent="0.3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 x14ac:dyDescent="0.3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 x14ac:dyDescent="0.3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 x14ac:dyDescent="0.3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 x14ac:dyDescent="0.3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 x14ac:dyDescent="0.3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 x14ac:dyDescent="0.3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 x14ac:dyDescent="0.3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 x14ac:dyDescent="0.3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 x14ac:dyDescent="0.3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 x14ac:dyDescent="0.3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 x14ac:dyDescent="0.3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 x14ac:dyDescent="0.3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 x14ac:dyDescent="0.3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 x14ac:dyDescent="0.3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 x14ac:dyDescent="0.3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 x14ac:dyDescent="0.3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 x14ac:dyDescent="0.3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 x14ac:dyDescent="0.3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 x14ac:dyDescent="0.3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 x14ac:dyDescent="0.3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 x14ac:dyDescent="0.3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 x14ac:dyDescent="0.3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 x14ac:dyDescent="0.3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 x14ac:dyDescent="0.3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 x14ac:dyDescent="0.3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 x14ac:dyDescent="0.3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 x14ac:dyDescent="0.3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 x14ac:dyDescent="0.3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 x14ac:dyDescent="0.3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 x14ac:dyDescent="0.3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 x14ac:dyDescent="0.3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 x14ac:dyDescent="0.3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 x14ac:dyDescent="0.3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 x14ac:dyDescent="0.3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 x14ac:dyDescent="0.3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 x14ac:dyDescent="0.3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 x14ac:dyDescent="0.3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 x14ac:dyDescent="0.3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 x14ac:dyDescent="0.3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 x14ac:dyDescent="0.3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 x14ac:dyDescent="0.3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 x14ac:dyDescent="0.3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 x14ac:dyDescent="0.3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 x14ac:dyDescent="0.3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 x14ac:dyDescent="0.3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 x14ac:dyDescent="0.3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 x14ac:dyDescent="0.3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 x14ac:dyDescent="0.3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 x14ac:dyDescent="0.3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 x14ac:dyDescent="0.3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 x14ac:dyDescent="0.3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 x14ac:dyDescent="0.3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 x14ac:dyDescent="0.3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 x14ac:dyDescent="0.3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 x14ac:dyDescent="0.3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 x14ac:dyDescent="0.3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 x14ac:dyDescent="0.3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 x14ac:dyDescent="0.3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 x14ac:dyDescent="0.3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 x14ac:dyDescent="0.3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 x14ac:dyDescent="0.3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 x14ac:dyDescent="0.3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 x14ac:dyDescent="0.3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 x14ac:dyDescent="0.3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 x14ac:dyDescent="0.3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 x14ac:dyDescent="0.3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 x14ac:dyDescent="0.3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 x14ac:dyDescent="0.3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 x14ac:dyDescent="0.3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 x14ac:dyDescent="0.3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 x14ac:dyDescent="0.3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 x14ac:dyDescent="0.3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 x14ac:dyDescent="0.3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 x14ac:dyDescent="0.3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 x14ac:dyDescent="0.3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 x14ac:dyDescent="0.3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 x14ac:dyDescent="0.3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 x14ac:dyDescent="0.3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 x14ac:dyDescent="0.3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 x14ac:dyDescent="0.3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 x14ac:dyDescent="0.3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 x14ac:dyDescent="0.3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 x14ac:dyDescent="0.3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 x14ac:dyDescent="0.3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 x14ac:dyDescent="0.3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 x14ac:dyDescent="0.3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 x14ac:dyDescent="0.3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 x14ac:dyDescent="0.3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 x14ac:dyDescent="0.3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 x14ac:dyDescent="0.3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 x14ac:dyDescent="0.3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 x14ac:dyDescent="0.3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 x14ac:dyDescent="0.3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 x14ac:dyDescent="0.3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 x14ac:dyDescent="0.3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 x14ac:dyDescent="0.3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 x14ac:dyDescent="0.3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 x14ac:dyDescent="0.3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 x14ac:dyDescent="0.3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 x14ac:dyDescent="0.3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 x14ac:dyDescent="0.3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 x14ac:dyDescent="0.3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 x14ac:dyDescent="0.3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 x14ac:dyDescent="0.3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 x14ac:dyDescent="0.3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 x14ac:dyDescent="0.3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 x14ac:dyDescent="0.3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 x14ac:dyDescent="0.3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 x14ac:dyDescent="0.3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 x14ac:dyDescent="0.3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 x14ac:dyDescent="0.3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 x14ac:dyDescent="0.3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 x14ac:dyDescent="0.3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 x14ac:dyDescent="0.3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 x14ac:dyDescent="0.3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 x14ac:dyDescent="0.3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 x14ac:dyDescent="0.3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 x14ac:dyDescent="0.3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 x14ac:dyDescent="0.3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 x14ac:dyDescent="0.3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 x14ac:dyDescent="0.3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 x14ac:dyDescent="0.3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 x14ac:dyDescent="0.3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 x14ac:dyDescent="0.3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 x14ac:dyDescent="0.3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 x14ac:dyDescent="0.3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 x14ac:dyDescent="0.3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 x14ac:dyDescent="0.3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 x14ac:dyDescent="0.3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 x14ac:dyDescent="0.3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 x14ac:dyDescent="0.3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 x14ac:dyDescent="0.3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 x14ac:dyDescent="0.3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 x14ac:dyDescent="0.3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 x14ac:dyDescent="0.3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 x14ac:dyDescent="0.3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 x14ac:dyDescent="0.3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 x14ac:dyDescent="0.3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 x14ac:dyDescent="0.3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 x14ac:dyDescent="0.3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 x14ac:dyDescent="0.3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 x14ac:dyDescent="0.3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 x14ac:dyDescent="0.3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 x14ac:dyDescent="0.3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 x14ac:dyDescent="0.3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 x14ac:dyDescent="0.3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 x14ac:dyDescent="0.3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 x14ac:dyDescent="0.3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 x14ac:dyDescent="0.3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 x14ac:dyDescent="0.3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 x14ac:dyDescent="0.3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 x14ac:dyDescent="0.3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 x14ac:dyDescent="0.3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 x14ac:dyDescent="0.3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 x14ac:dyDescent="0.3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 x14ac:dyDescent="0.3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 x14ac:dyDescent="0.3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 x14ac:dyDescent="0.3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 x14ac:dyDescent="0.3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 x14ac:dyDescent="0.3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 x14ac:dyDescent="0.3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 x14ac:dyDescent="0.3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 x14ac:dyDescent="0.3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 x14ac:dyDescent="0.3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 x14ac:dyDescent="0.3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 x14ac:dyDescent="0.3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 x14ac:dyDescent="0.3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 x14ac:dyDescent="0.3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 x14ac:dyDescent="0.3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 x14ac:dyDescent="0.3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 x14ac:dyDescent="0.3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 x14ac:dyDescent="0.3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 x14ac:dyDescent="0.3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 x14ac:dyDescent="0.3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 x14ac:dyDescent="0.3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 x14ac:dyDescent="0.3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 x14ac:dyDescent="0.3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 x14ac:dyDescent="0.3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 x14ac:dyDescent="0.3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 x14ac:dyDescent="0.3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 x14ac:dyDescent="0.3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 x14ac:dyDescent="0.3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 x14ac:dyDescent="0.3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 x14ac:dyDescent="0.3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 x14ac:dyDescent="0.3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 x14ac:dyDescent="0.3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 x14ac:dyDescent="0.3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 x14ac:dyDescent="0.3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 x14ac:dyDescent="0.3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 x14ac:dyDescent="0.3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 x14ac:dyDescent="0.3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 x14ac:dyDescent="0.3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 x14ac:dyDescent="0.3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 x14ac:dyDescent="0.3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 x14ac:dyDescent="0.3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 x14ac:dyDescent="0.3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 x14ac:dyDescent="0.3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 x14ac:dyDescent="0.3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 x14ac:dyDescent="0.3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 x14ac:dyDescent="0.3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 x14ac:dyDescent="0.3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 x14ac:dyDescent="0.3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 x14ac:dyDescent="0.3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 x14ac:dyDescent="0.3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 x14ac:dyDescent="0.3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 x14ac:dyDescent="0.3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 x14ac:dyDescent="0.3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 x14ac:dyDescent="0.3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 x14ac:dyDescent="0.3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 x14ac:dyDescent="0.3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 x14ac:dyDescent="0.3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 x14ac:dyDescent="0.3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 x14ac:dyDescent="0.3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 x14ac:dyDescent="0.3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 x14ac:dyDescent="0.3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 x14ac:dyDescent="0.3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 x14ac:dyDescent="0.3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 x14ac:dyDescent="0.3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 x14ac:dyDescent="0.3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 x14ac:dyDescent="0.3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 x14ac:dyDescent="0.3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 x14ac:dyDescent="0.3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 x14ac:dyDescent="0.3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 x14ac:dyDescent="0.3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 x14ac:dyDescent="0.3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 x14ac:dyDescent="0.3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 x14ac:dyDescent="0.3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 x14ac:dyDescent="0.3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 x14ac:dyDescent="0.3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 x14ac:dyDescent="0.3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 x14ac:dyDescent="0.3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 x14ac:dyDescent="0.3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 x14ac:dyDescent="0.3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 x14ac:dyDescent="0.3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 x14ac:dyDescent="0.3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 x14ac:dyDescent="0.3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 x14ac:dyDescent="0.3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 x14ac:dyDescent="0.3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 x14ac:dyDescent="0.3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 x14ac:dyDescent="0.3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 x14ac:dyDescent="0.3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 x14ac:dyDescent="0.3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 x14ac:dyDescent="0.3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 x14ac:dyDescent="0.3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 x14ac:dyDescent="0.3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 x14ac:dyDescent="0.3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 x14ac:dyDescent="0.3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 x14ac:dyDescent="0.3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 x14ac:dyDescent="0.3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 x14ac:dyDescent="0.3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 x14ac:dyDescent="0.3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 x14ac:dyDescent="0.3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 x14ac:dyDescent="0.3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 x14ac:dyDescent="0.3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 x14ac:dyDescent="0.3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 x14ac:dyDescent="0.3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 x14ac:dyDescent="0.3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 x14ac:dyDescent="0.3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 x14ac:dyDescent="0.3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 x14ac:dyDescent="0.3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 x14ac:dyDescent="0.3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 x14ac:dyDescent="0.3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 x14ac:dyDescent="0.3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 x14ac:dyDescent="0.3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 x14ac:dyDescent="0.3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 x14ac:dyDescent="0.3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 x14ac:dyDescent="0.3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 x14ac:dyDescent="0.3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 x14ac:dyDescent="0.3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 x14ac:dyDescent="0.3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 x14ac:dyDescent="0.3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 x14ac:dyDescent="0.3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 x14ac:dyDescent="0.3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 x14ac:dyDescent="0.3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 x14ac:dyDescent="0.3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 x14ac:dyDescent="0.3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 x14ac:dyDescent="0.3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 x14ac:dyDescent="0.3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 x14ac:dyDescent="0.3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 x14ac:dyDescent="0.3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 x14ac:dyDescent="0.3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 x14ac:dyDescent="0.3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 x14ac:dyDescent="0.3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 x14ac:dyDescent="0.3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 x14ac:dyDescent="0.3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 x14ac:dyDescent="0.3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 x14ac:dyDescent="0.3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 x14ac:dyDescent="0.3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 x14ac:dyDescent="0.3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 x14ac:dyDescent="0.3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 x14ac:dyDescent="0.3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 x14ac:dyDescent="0.3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 x14ac:dyDescent="0.3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 x14ac:dyDescent="0.3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 x14ac:dyDescent="0.3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 x14ac:dyDescent="0.3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 x14ac:dyDescent="0.3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 x14ac:dyDescent="0.3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 x14ac:dyDescent="0.3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 x14ac:dyDescent="0.3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 x14ac:dyDescent="0.3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 x14ac:dyDescent="0.3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 x14ac:dyDescent="0.3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 x14ac:dyDescent="0.3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 x14ac:dyDescent="0.3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 x14ac:dyDescent="0.3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 x14ac:dyDescent="0.3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 x14ac:dyDescent="0.3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 x14ac:dyDescent="0.3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 x14ac:dyDescent="0.3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 x14ac:dyDescent="0.3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 x14ac:dyDescent="0.3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 x14ac:dyDescent="0.3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 x14ac:dyDescent="0.3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 x14ac:dyDescent="0.3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 x14ac:dyDescent="0.3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 x14ac:dyDescent="0.3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 x14ac:dyDescent="0.3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 x14ac:dyDescent="0.3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 x14ac:dyDescent="0.3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 x14ac:dyDescent="0.3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 x14ac:dyDescent="0.3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 x14ac:dyDescent="0.3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 x14ac:dyDescent="0.3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 x14ac:dyDescent="0.3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 x14ac:dyDescent="0.3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 x14ac:dyDescent="0.3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 x14ac:dyDescent="0.3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 x14ac:dyDescent="0.3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 x14ac:dyDescent="0.3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 x14ac:dyDescent="0.3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 x14ac:dyDescent="0.3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 x14ac:dyDescent="0.3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 x14ac:dyDescent="0.3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 x14ac:dyDescent="0.3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 x14ac:dyDescent="0.3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 x14ac:dyDescent="0.3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 x14ac:dyDescent="0.3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 x14ac:dyDescent="0.3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 x14ac:dyDescent="0.3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 x14ac:dyDescent="0.3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 x14ac:dyDescent="0.3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 x14ac:dyDescent="0.3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 x14ac:dyDescent="0.3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 x14ac:dyDescent="0.3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 x14ac:dyDescent="0.3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 x14ac:dyDescent="0.3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 x14ac:dyDescent="0.3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 x14ac:dyDescent="0.3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 x14ac:dyDescent="0.3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 x14ac:dyDescent="0.3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 x14ac:dyDescent="0.3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 x14ac:dyDescent="0.3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 x14ac:dyDescent="0.3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 x14ac:dyDescent="0.3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 x14ac:dyDescent="0.3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 x14ac:dyDescent="0.3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 x14ac:dyDescent="0.3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 x14ac:dyDescent="0.3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 x14ac:dyDescent="0.3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 x14ac:dyDescent="0.3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 x14ac:dyDescent="0.3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 x14ac:dyDescent="0.3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 x14ac:dyDescent="0.3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 x14ac:dyDescent="0.3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 x14ac:dyDescent="0.3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 x14ac:dyDescent="0.3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 x14ac:dyDescent="0.3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 x14ac:dyDescent="0.3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 x14ac:dyDescent="0.3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 x14ac:dyDescent="0.3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 x14ac:dyDescent="0.3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 x14ac:dyDescent="0.3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 x14ac:dyDescent="0.3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 x14ac:dyDescent="0.3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 x14ac:dyDescent="0.3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 x14ac:dyDescent="0.3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 x14ac:dyDescent="0.3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 x14ac:dyDescent="0.3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 x14ac:dyDescent="0.3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 x14ac:dyDescent="0.3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 x14ac:dyDescent="0.3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 x14ac:dyDescent="0.3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 x14ac:dyDescent="0.3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 x14ac:dyDescent="0.3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 x14ac:dyDescent="0.3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 x14ac:dyDescent="0.3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 x14ac:dyDescent="0.3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 x14ac:dyDescent="0.3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 x14ac:dyDescent="0.3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 x14ac:dyDescent="0.3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 x14ac:dyDescent="0.3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 x14ac:dyDescent="0.3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 x14ac:dyDescent="0.3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 x14ac:dyDescent="0.3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 x14ac:dyDescent="0.3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 x14ac:dyDescent="0.3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 x14ac:dyDescent="0.3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 x14ac:dyDescent="0.3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 x14ac:dyDescent="0.3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 x14ac:dyDescent="0.3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 x14ac:dyDescent="0.3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 x14ac:dyDescent="0.3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 x14ac:dyDescent="0.3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 x14ac:dyDescent="0.3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 x14ac:dyDescent="0.3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 x14ac:dyDescent="0.3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 x14ac:dyDescent="0.3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 x14ac:dyDescent="0.3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 x14ac:dyDescent="0.3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 x14ac:dyDescent="0.3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 x14ac:dyDescent="0.3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 x14ac:dyDescent="0.3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 x14ac:dyDescent="0.3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 x14ac:dyDescent="0.3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 x14ac:dyDescent="0.3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 x14ac:dyDescent="0.3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 x14ac:dyDescent="0.3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 x14ac:dyDescent="0.3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 x14ac:dyDescent="0.3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 x14ac:dyDescent="0.3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 x14ac:dyDescent="0.3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 x14ac:dyDescent="0.3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 x14ac:dyDescent="0.3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 x14ac:dyDescent="0.3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 x14ac:dyDescent="0.3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 x14ac:dyDescent="0.3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 x14ac:dyDescent="0.3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 x14ac:dyDescent="0.3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 x14ac:dyDescent="0.3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 x14ac:dyDescent="0.3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 x14ac:dyDescent="0.3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 x14ac:dyDescent="0.3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 x14ac:dyDescent="0.3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 x14ac:dyDescent="0.3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 x14ac:dyDescent="0.3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 x14ac:dyDescent="0.3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 x14ac:dyDescent="0.3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 x14ac:dyDescent="0.3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 x14ac:dyDescent="0.3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 x14ac:dyDescent="0.3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 x14ac:dyDescent="0.3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 x14ac:dyDescent="0.3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 x14ac:dyDescent="0.3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 x14ac:dyDescent="0.3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 x14ac:dyDescent="0.3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 x14ac:dyDescent="0.3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 x14ac:dyDescent="0.3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 x14ac:dyDescent="0.3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 x14ac:dyDescent="0.3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 x14ac:dyDescent="0.3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 x14ac:dyDescent="0.3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 x14ac:dyDescent="0.3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 x14ac:dyDescent="0.3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 x14ac:dyDescent="0.3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 x14ac:dyDescent="0.3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 x14ac:dyDescent="0.3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 x14ac:dyDescent="0.3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 x14ac:dyDescent="0.3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 x14ac:dyDescent="0.3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 x14ac:dyDescent="0.3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 x14ac:dyDescent="0.3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 x14ac:dyDescent="0.3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 x14ac:dyDescent="0.3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 x14ac:dyDescent="0.3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 x14ac:dyDescent="0.3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 x14ac:dyDescent="0.3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 x14ac:dyDescent="0.3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 x14ac:dyDescent="0.3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 x14ac:dyDescent="0.3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 x14ac:dyDescent="0.3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 x14ac:dyDescent="0.3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 x14ac:dyDescent="0.3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 x14ac:dyDescent="0.3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 x14ac:dyDescent="0.3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 x14ac:dyDescent="0.3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 x14ac:dyDescent="0.3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 x14ac:dyDescent="0.3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 x14ac:dyDescent="0.3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 x14ac:dyDescent="0.3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 x14ac:dyDescent="0.3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 x14ac:dyDescent="0.3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 x14ac:dyDescent="0.3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 x14ac:dyDescent="0.3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 x14ac:dyDescent="0.3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 x14ac:dyDescent="0.3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 x14ac:dyDescent="0.3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 x14ac:dyDescent="0.3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 x14ac:dyDescent="0.3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 x14ac:dyDescent="0.3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 x14ac:dyDescent="0.3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 x14ac:dyDescent="0.3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 x14ac:dyDescent="0.3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 x14ac:dyDescent="0.3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 x14ac:dyDescent="0.3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 x14ac:dyDescent="0.3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 x14ac:dyDescent="0.3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 x14ac:dyDescent="0.3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 x14ac:dyDescent="0.3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 x14ac:dyDescent="0.3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 x14ac:dyDescent="0.3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 x14ac:dyDescent="0.3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 x14ac:dyDescent="0.3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 x14ac:dyDescent="0.3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 x14ac:dyDescent="0.3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 x14ac:dyDescent="0.3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 x14ac:dyDescent="0.3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 x14ac:dyDescent="0.3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 x14ac:dyDescent="0.3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 x14ac:dyDescent="0.3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 x14ac:dyDescent="0.3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 x14ac:dyDescent="0.3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 x14ac:dyDescent="0.3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 x14ac:dyDescent="0.3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 x14ac:dyDescent="0.3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 x14ac:dyDescent="0.3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 x14ac:dyDescent="0.3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 x14ac:dyDescent="0.3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 x14ac:dyDescent="0.3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 x14ac:dyDescent="0.3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 x14ac:dyDescent="0.3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 x14ac:dyDescent="0.3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 x14ac:dyDescent="0.3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 x14ac:dyDescent="0.3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 x14ac:dyDescent="0.3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 x14ac:dyDescent="0.3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 x14ac:dyDescent="0.3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 x14ac:dyDescent="0.3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 x14ac:dyDescent="0.3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 x14ac:dyDescent="0.3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 x14ac:dyDescent="0.3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 x14ac:dyDescent="0.3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 x14ac:dyDescent="0.3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 x14ac:dyDescent="0.3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 x14ac:dyDescent="0.3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 x14ac:dyDescent="0.3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 x14ac:dyDescent="0.3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 x14ac:dyDescent="0.3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 x14ac:dyDescent="0.3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 x14ac:dyDescent="0.3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 x14ac:dyDescent="0.3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 x14ac:dyDescent="0.3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 x14ac:dyDescent="0.3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 x14ac:dyDescent="0.3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 x14ac:dyDescent="0.3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 x14ac:dyDescent="0.3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 x14ac:dyDescent="0.3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 x14ac:dyDescent="0.3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 x14ac:dyDescent="0.3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 x14ac:dyDescent="0.3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 x14ac:dyDescent="0.3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 x14ac:dyDescent="0.3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 x14ac:dyDescent="0.3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 x14ac:dyDescent="0.3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 x14ac:dyDescent="0.3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 x14ac:dyDescent="0.3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 x14ac:dyDescent="0.3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 x14ac:dyDescent="0.3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 x14ac:dyDescent="0.3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 x14ac:dyDescent="0.3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 x14ac:dyDescent="0.3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 x14ac:dyDescent="0.3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 x14ac:dyDescent="0.3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 x14ac:dyDescent="0.3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 x14ac:dyDescent="0.3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 x14ac:dyDescent="0.3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 x14ac:dyDescent="0.3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 x14ac:dyDescent="0.3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 x14ac:dyDescent="0.3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 x14ac:dyDescent="0.3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 x14ac:dyDescent="0.3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 x14ac:dyDescent="0.3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 x14ac:dyDescent="0.3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 x14ac:dyDescent="0.3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 x14ac:dyDescent="0.3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 x14ac:dyDescent="0.3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 x14ac:dyDescent="0.3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 x14ac:dyDescent="0.3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 x14ac:dyDescent="0.3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 x14ac:dyDescent="0.3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 x14ac:dyDescent="0.3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 x14ac:dyDescent="0.3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 x14ac:dyDescent="0.3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 x14ac:dyDescent="0.3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 x14ac:dyDescent="0.3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 x14ac:dyDescent="0.3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 x14ac:dyDescent="0.3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 x14ac:dyDescent="0.3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 x14ac:dyDescent="0.3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 x14ac:dyDescent="0.3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 x14ac:dyDescent="0.3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 x14ac:dyDescent="0.3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 x14ac:dyDescent="0.3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 x14ac:dyDescent="0.3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 x14ac:dyDescent="0.3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 x14ac:dyDescent="0.3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 x14ac:dyDescent="0.3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 x14ac:dyDescent="0.3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 x14ac:dyDescent="0.3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 x14ac:dyDescent="0.3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 x14ac:dyDescent="0.3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 x14ac:dyDescent="0.3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 x14ac:dyDescent="0.3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 x14ac:dyDescent="0.3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 x14ac:dyDescent="0.3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 x14ac:dyDescent="0.3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 x14ac:dyDescent="0.3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 x14ac:dyDescent="0.3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 x14ac:dyDescent="0.3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 x14ac:dyDescent="0.3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 x14ac:dyDescent="0.3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 x14ac:dyDescent="0.3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 x14ac:dyDescent="0.3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 x14ac:dyDescent="0.3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 x14ac:dyDescent="0.3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 x14ac:dyDescent="0.3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 x14ac:dyDescent="0.3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 x14ac:dyDescent="0.3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 x14ac:dyDescent="0.3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 x14ac:dyDescent="0.3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 x14ac:dyDescent="0.3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 x14ac:dyDescent="0.3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 x14ac:dyDescent="0.3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 x14ac:dyDescent="0.3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 x14ac:dyDescent="0.3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 x14ac:dyDescent="0.3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 x14ac:dyDescent="0.3">
      <c r="B2" s="195" t="s">
        <v>1978</v>
      </c>
    </row>
    <row r="3" spans="2:7" ht="8.4499999999999993" customHeight="1" x14ac:dyDescent="0.3">
      <c r="B3" s="195"/>
    </row>
    <row r="4" spans="2:7" ht="25.15" customHeight="1" x14ac:dyDescent="0.3">
      <c r="B4" s="356" t="s">
        <v>1979</v>
      </c>
      <c r="C4" s="356" t="s">
        <v>1980</v>
      </c>
      <c r="D4" s="356" t="s">
        <v>5470</v>
      </c>
      <c r="E4" s="357" t="s">
        <v>5487</v>
      </c>
      <c r="F4" s="356" t="s">
        <v>1991</v>
      </c>
      <c r="G4" s="356" t="s">
        <v>1981</v>
      </c>
    </row>
    <row r="5" spans="2:7" ht="21.6" customHeight="1" x14ac:dyDescent="0.3">
      <c r="B5" s="355"/>
      <c r="C5" s="194" t="s">
        <v>4032</v>
      </c>
      <c r="D5" s="360"/>
      <c r="E5" s="361"/>
      <c r="F5" s="362"/>
      <c r="G5" s="363"/>
    </row>
    <row r="6" spans="2:7" ht="85.9" customHeight="1" x14ac:dyDescent="0.3">
      <c r="B6" s="41"/>
      <c r="C6" s="43" t="s">
        <v>3853</v>
      </c>
      <c r="D6" s="364"/>
      <c r="E6" s="358" t="s">
        <v>5798</v>
      </c>
      <c r="F6" s="368" t="s">
        <v>5945</v>
      </c>
      <c r="G6" s="365"/>
    </row>
    <row r="7" spans="2:7" ht="142.15" customHeight="1" x14ac:dyDescent="0.3">
      <c r="B7" s="41"/>
      <c r="C7" s="417" t="s">
        <v>5794</v>
      </c>
      <c r="D7" s="364"/>
      <c r="E7" s="358" t="s">
        <v>5796</v>
      </c>
      <c r="F7" s="364" t="s">
        <v>5797</v>
      </c>
      <c r="G7" s="365"/>
    </row>
    <row r="8" spans="2:7" ht="49.9" customHeight="1" x14ac:dyDescent="0.3">
      <c r="B8" s="41"/>
      <c r="C8" s="417" t="s">
        <v>5800</v>
      </c>
      <c r="D8" s="364"/>
      <c r="E8" s="358" t="s">
        <v>5805</v>
      </c>
      <c r="F8" s="364"/>
      <c r="G8" s="365"/>
    </row>
    <row r="9" spans="2:7" ht="49.9" customHeight="1" x14ac:dyDescent="0.3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 x14ac:dyDescent="0.3">
      <c r="B10" s="41"/>
      <c r="C10" s="453" t="s">
        <v>1990</v>
      </c>
      <c r="D10" s="366"/>
      <c r="E10" s="367" t="s">
        <v>2001</v>
      </c>
      <c r="F10" s="365"/>
      <c r="G10" s="365"/>
    </row>
    <row r="11" spans="2:7" ht="34.9" customHeight="1" x14ac:dyDescent="0.3">
      <c r="B11" s="41"/>
      <c r="C11" s="454"/>
      <c r="D11" s="366"/>
      <c r="E11" s="367" t="s">
        <v>4079</v>
      </c>
      <c r="F11" s="368" t="s">
        <v>2004</v>
      </c>
      <c r="G11" s="365"/>
    </row>
    <row r="12" spans="2:7" ht="57" customHeight="1" x14ac:dyDescent="0.3">
      <c r="B12" s="41"/>
      <c r="C12" s="454"/>
      <c r="D12" s="366"/>
      <c r="E12" s="358" t="s">
        <v>2002</v>
      </c>
      <c r="F12" s="364"/>
      <c r="G12" s="365"/>
    </row>
    <row r="13" spans="2:7" ht="49.9" customHeight="1" x14ac:dyDescent="0.3">
      <c r="B13" s="41"/>
      <c r="C13" s="454"/>
      <c r="D13" s="366"/>
      <c r="E13" s="358" t="s">
        <v>1999</v>
      </c>
      <c r="F13" s="364"/>
      <c r="G13" s="365"/>
    </row>
    <row r="14" spans="2:7" ht="49.9" customHeight="1" x14ac:dyDescent="0.3">
      <c r="B14" s="41"/>
      <c r="C14" s="454"/>
      <c r="D14" s="366"/>
      <c r="E14" s="358" t="s">
        <v>2003</v>
      </c>
      <c r="F14" s="364"/>
      <c r="G14" s="365"/>
    </row>
    <row r="15" spans="2:7" ht="49.9" customHeight="1" x14ac:dyDescent="0.3">
      <c r="B15" s="41"/>
      <c r="C15" s="455"/>
      <c r="D15" s="366"/>
      <c r="E15" s="358" t="s">
        <v>2000</v>
      </c>
      <c r="F15" s="364"/>
      <c r="G15" s="365"/>
    </row>
    <row r="16" spans="2:7" ht="34.9" customHeight="1" x14ac:dyDescent="0.3">
      <c r="B16" s="41"/>
      <c r="C16" s="42" t="s">
        <v>1996</v>
      </c>
      <c r="D16" s="369"/>
      <c r="E16" s="358"/>
      <c r="F16" s="364"/>
      <c r="G16" s="365"/>
    </row>
    <row r="17" spans="2:7" ht="34.9" customHeight="1" x14ac:dyDescent="0.3">
      <c r="B17" s="41"/>
      <c r="C17" s="42" t="s">
        <v>1997</v>
      </c>
      <c r="D17" s="369"/>
      <c r="E17" s="358"/>
      <c r="F17" s="364"/>
      <c r="G17" s="365"/>
    </row>
    <row r="18" spans="2:7" ht="57" x14ac:dyDescent="0.3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 x14ac:dyDescent="0.3">
      <c r="B19" s="41"/>
      <c r="C19" s="42" t="s">
        <v>5473</v>
      </c>
      <c r="D19" s="369"/>
      <c r="E19" s="358" t="s">
        <v>5472</v>
      </c>
      <c r="F19" s="364" t="s">
        <v>3850</v>
      </c>
      <c r="G19" s="365"/>
    </row>
    <row r="20" spans="2:7" ht="54" x14ac:dyDescent="0.3">
      <c r="B20" s="41"/>
      <c r="C20" s="456" t="s">
        <v>3659</v>
      </c>
      <c r="D20" s="371"/>
      <c r="E20" s="358" t="s">
        <v>3858</v>
      </c>
      <c r="F20" s="364" t="s">
        <v>3851</v>
      </c>
      <c r="G20" s="365"/>
    </row>
    <row r="21" spans="2:7" ht="67.5" x14ac:dyDescent="0.3">
      <c r="B21" s="41"/>
      <c r="C21" s="456"/>
      <c r="D21" s="371"/>
      <c r="E21" s="358" t="s">
        <v>3859</v>
      </c>
      <c r="F21" s="364" t="s">
        <v>3852</v>
      </c>
      <c r="G21" s="365"/>
    </row>
    <row r="22" spans="2:7" ht="54" x14ac:dyDescent="0.3">
      <c r="B22" s="41"/>
      <c r="C22" s="42" t="s">
        <v>5910</v>
      </c>
      <c r="D22" s="368" t="s">
        <v>5911</v>
      </c>
      <c r="E22" s="358"/>
      <c r="F22" s="364" t="s">
        <v>5912</v>
      </c>
      <c r="G22" s="365"/>
    </row>
    <row r="23" spans="2:7" ht="34.9" customHeight="1" x14ac:dyDescent="0.3">
      <c r="B23" s="41"/>
      <c r="C23" s="376"/>
      <c r="D23" s="377"/>
      <c r="E23" s="358"/>
      <c r="F23" s="364"/>
      <c r="G23" s="365"/>
    </row>
    <row r="24" spans="2:7" ht="21.6" customHeight="1" x14ac:dyDescent="0.3">
      <c r="B24" s="160"/>
      <c r="C24" s="194" t="s">
        <v>5471</v>
      </c>
      <c r="D24" s="360"/>
      <c r="E24" s="372"/>
      <c r="F24" s="373"/>
      <c r="G24" s="374"/>
    </row>
    <row r="25" spans="2:7" ht="43.9" customHeight="1" x14ac:dyDescent="0.3">
      <c r="B25" s="41"/>
      <c r="C25" s="44" t="s">
        <v>4025</v>
      </c>
      <c r="D25" s="378" t="s">
        <v>5541</v>
      </c>
      <c r="E25" s="375"/>
      <c r="F25" s="365"/>
      <c r="G25" s="365"/>
    </row>
    <row r="26" spans="2:7" ht="34.9" customHeight="1" x14ac:dyDescent="0.3">
      <c r="B26" s="41"/>
      <c r="C26" s="42"/>
      <c r="D26" s="369"/>
      <c r="E26" s="358"/>
      <c r="F26" s="364"/>
      <c r="G26" s="365"/>
    </row>
    <row r="27" spans="2:7" ht="21.6" customHeight="1" x14ac:dyDescent="0.3">
      <c r="B27" s="160"/>
      <c r="C27" s="194" t="s">
        <v>4029</v>
      </c>
      <c r="D27" s="360"/>
      <c r="E27" s="372"/>
      <c r="F27" s="373"/>
      <c r="G27" s="374"/>
    </row>
    <row r="28" spans="2:7" ht="34.9" customHeight="1" x14ac:dyDescent="0.3">
      <c r="B28" s="41"/>
      <c r="C28" s="42" t="s">
        <v>5474</v>
      </c>
      <c r="D28" s="369"/>
      <c r="E28" s="358" t="s">
        <v>4020</v>
      </c>
      <c r="F28" s="364" t="s">
        <v>4021</v>
      </c>
      <c r="G28" s="365"/>
    </row>
    <row r="29" spans="2:7" ht="34.9" customHeight="1" x14ac:dyDescent="0.3">
      <c r="B29" s="41"/>
      <c r="C29" s="42"/>
      <c r="D29" s="369"/>
      <c r="E29" s="358"/>
      <c r="F29" s="364"/>
      <c r="G29" s="365"/>
    </row>
    <row r="30" spans="2:7" ht="21.6" customHeight="1" x14ac:dyDescent="0.3">
      <c r="B30" s="160"/>
      <c r="C30" s="194" t="s">
        <v>4030</v>
      </c>
      <c r="D30" s="360"/>
      <c r="E30" s="372"/>
      <c r="F30" s="373"/>
      <c r="G30" s="374"/>
    </row>
    <row r="31" spans="2:7" ht="94.5" x14ac:dyDescent="0.3">
      <c r="B31" s="410" t="s">
        <v>5688</v>
      </c>
      <c r="C31" s="427" t="s">
        <v>5882</v>
      </c>
      <c r="D31" s="411" t="s">
        <v>5898</v>
      </c>
      <c r="E31" s="412" t="s">
        <v>5899</v>
      </c>
      <c r="F31" s="429" t="s">
        <v>5900</v>
      </c>
      <c r="G31" s="369" t="s">
        <v>5682</v>
      </c>
    </row>
    <row r="32" spans="2:7" ht="34.9" customHeight="1" x14ac:dyDescent="0.3">
      <c r="B32" s="41"/>
      <c r="C32" s="42"/>
      <c r="D32" s="369"/>
      <c r="E32" s="358"/>
      <c r="F32" s="364"/>
      <c r="G32" s="365"/>
    </row>
    <row r="33" spans="2:7" ht="34.9" customHeight="1" x14ac:dyDescent="0.3">
      <c r="B33" s="41"/>
      <c r="C33" s="43"/>
      <c r="D33" s="368"/>
      <c r="E33" s="358"/>
      <c r="F33" s="369"/>
      <c r="G33" s="365"/>
    </row>
    <row r="34" spans="2:7" ht="34.9" customHeight="1" x14ac:dyDescent="0.3">
      <c r="B34" s="41"/>
      <c r="C34" s="42"/>
      <c r="D34" s="369"/>
      <c r="E34" s="358"/>
      <c r="F34" s="364"/>
      <c r="G34" s="365"/>
    </row>
    <row r="35" spans="2:7" ht="21.6" customHeight="1" x14ac:dyDescent="0.3">
      <c r="B35" s="160"/>
      <c r="C35" s="194" t="s">
        <v>4031</v>
      </c>
      <c r="D35" s="360"/>
      <c r="E35" s="372"/>
      <c r="F35" s="373"/>
      <c r="G35" s="374"/>
    </row>
    <row r="36" spans="2:7" ht="52.15" customHeight="1" x14ac:dyDescent="0.3">
      <c r="B36" s="410" t="s">
        <v>5883</v>
      </c>
      <c r="C36" s="427" t="s">
        <v>1992</v>
      </c>
      <c r="D36" s="435" t="s">
        <v>6020</v>
      </c>
      <c r="E36" s="412" t="s">
        <v>6038</v>
      </c>
      <c r="F36" s="425"/>
      <c r="G36" s="369" t="s">
        <v>5682</v>
      </c>
    </row>
    <row r="37" spans="2:7" ht="34.9" customHeight="1" x14ac:dyDescent="0.3">
      <c r="B37" s="41"/>
      <c r="C37" s="42"/>
      <c r="D37" s="369"/>
      <c r="E37" s="358"/>
      <c r="F37" s="364"/>
      <c r="G37" s="365"/>
    </row>
    <row r="38" spans="2:7" ht="21.6" customHeight="1" x14ac:dyDescent="0.3">
      <c r="B38" s="160"/>
      <c r="C38" s="194" t="s">
        <v>4028</v>
      </c>
      <c r="D38" s="360"/>
      <c r="E38" s="372"/>
      <c r="F38" s="373"/>
      <c r="G38" s="374"/>
    </row>
    <row r="39" spans="2:7" ht="34.9" customHeight="1" x14ac:dyDescent="0.3">
      <c r="B39" s="41"/>
      <c r="C39" s="42" t="s">
        <v>5475</v>
      </c>
      <c r="D39" s="369"/>
      <c r="E39" s="358" t="s">
        <v>5689</v>
      </c>
      <c r="F39" s="364"/>
      <c r="G39" s="365"/>
    </row>
    <row r="40" spans="2:7" ht="34.9" customHeight="1" x14ac:dyDescent="0.3">
      <c r="B40" s="41"/>
      <c r="C40" s="42" t="s">
        <v>5476</v>
      </c>
      <c r="D40" s="369"/>
      <c r="E40" s="358" t="s">
        <v>4022</v>
      </c>
      <c r="F40" s="364"/>
      <c r="G40" s="365"/>
    </row>
    <row r="41" spans="2:7" ht="34.9" customHeight="1" x14ac:dyDescent="0.3">
      <c r="B41" s="41"/>
      <c r="C41" s="42" t="s">
        <v>5477</v>
      </c>
      <c r="D41" s="369"/>
      <c r="E41" s="358" t="s">
        <v>4023</v>
      </c>
      <c r="F41" s="364"/>
      <c r="G41" s="365"/>
    </row>
    <row r="42" spans="2:7" ht="34.9" customHeight="1" x14ac:dyDescent="0.3">
      <c r="B42" s="41"/>
      <c r="C42" s="42" t="s">
        <v>5478</v>
      </c>
      <c r="D42" s="369"/>
      <c r="E42" s="358" t="s">
        <v>4024</v>
      </c>
      <c r="F42" s="364"/>
      <c r="G42" s="365"/>
    </row>
    <row r="43" spans="2:7" ht="34.9" customHeight="1" x14ac:dyDescent="0.3">
      <c r="B43" s="41"/>
      <c r="C43" s="42" t="s">
        <v>5479</v>
      </c>
      <c r="D43" s="369"/>
      <c r="E43" s="358" t="s">
        <v>4027</v>
      </c>
      <c r="F43" s="364"/>
      <c r="G43" s="365"/>
    </row>
    <row r="44" spans="2:7" ht="34.9" customHeight="1" x14ac:dyDescent="0.3">
      <c r="B44" s="41"/>
      <c r="C44" s="42" t="s">
        <v>5480</v>
      </c>
      <c r="D44" s="369"/>
      <c r="E44" s="358" t="s">
        <v>5575</v>
      </c>
      <c r="F44" s="364"/>
      <c r="G44" s="365"/>
    </row>
    <row r="45" spans="2:7" ht="44.45" customHeight="1" x14ac:dyDescent="0.3">
      <c r="B45" s="410" t="s">
        <v>5467</v>
      </c>
      <c r="C45" s="411" t="s">
        <v>5884</v>
      </c>
      <c r="D45" s="439" t="s">
        <v>5482</v>
      </c>
      <c r="E45" s="412" t="s">
        <v>6040</v>
      </c>
      <c r="F45" s="429" t="s">
        <v>6039</v>
      </c>
      <c r="G45" s="365" t="s">
        <v>5897</v>
      </c>
    </row>
    <row r="46" spans="2:7" ht="34.9" customHeight="1" x14ac:dyDescent="0.3">
      <c r="B46" s="41"/>
      <c r="C46" s="42" t="s">
        <v>5780</v>
      </c>
      <c r="D46" s="369"/>
      <c r="E46" s="358" t="s">
        <v>5781</v>
      </c>
      <c r="F46" s="364"/>
      <c r="G46" s="365"/>
    </row>
    <row r="47" spans="2:7" ht="55.15" customHeight="1" x14ac:dyDescent="0.3">
      <c r="B47" s="440" t="s">
        <v>5895</v>
      </c>
      <c r="C47" s="427" t="s">
        <v>5778</v>
      </c>
      <c r="D47" s="441"/>
      <c r="E47" s="412" t="s">
        <v>5885</v>
      </c>
      <c r="F47" s="439" t="s">
        <v>5893</v>
      </c>
      <c r="G47" s="365" t="s">
        <v>5897</v>
      </c>
    </row>
    <row r="48" spans="2:7" ht="55.9" customHeight="1" x14ac:dyDescent="0.3">
      <c r="B48" s="440" t="s">
        <v>5896</v>
      </c>
      <c r="C48" s="427" t="s">
        <v>5779</v>
      </c>
      <c r="D48" s="441"/>
      <c r="E48" s="412" t="s">
        <v>5886</v>
      </c>
      <c r="F48" s="439" t="s">
        <v>5894</v>
      </c>
      <c r="G48" s="365" t="s">
        <v>5897</v>
      </c>
    </row>
    <row r="49" spans="2:7" ht="57" customHeight="1" x14ac:dyDescent="0.3">
      <c r="B49" s="421" t="s">
        <v>5691</v>
      </c>
      <c r="C49" s="428" t="s">
        <v>5887</v>
      </c>
      <c r="D49" s="425" t="s">
        <v>5692</v>
      </c>
      <c r="E49" s="424" t="s">
        <v>5693</v>
      </c>
      <c r="F49" s="425" t="s">
        <v>5892</v>
      </c>
      <c r="G49" s="369" t="s">
        <v>5682</v>
      </c>
    </row>
    <row r="50" spans="2:7" ht="45.6" customHeight="1" x14ac:dyDescent="0.3">
      <c r="B50" s="421" t="s">
        <v>5695</v>
      </c>
      <c r="C50" s="428" t="s">
        <v>5891</v>
      </c>
      <c r="D50" s="425" t="s">
        <v>5694</v>
      </c>
      <c r="E50" s="424" t="s">
        <v>5693</v>
      </c>
      <c r="F50" s="425" t="s">
        <v>5889</v>
      </c>
      <c r="G50" s="369" t="s">
        <v>5682</v>
      </c>
    </row>
    <row r="51" spans="2:7" ht="55.15" customHeight="1" x14ac:dyDescent="0.3">
      <c r="B51" s="421" t="s">
        <v>5696</v>
      </c>
      <c r="C51" s="428" t="s">
        <v>5699</v>
      </c>
      <c r="D51" s="425" t="s">
        <v>5698</v>
      </c>
      <c r="E51" s="424" t="s">
        <v>5697</v>
      </c>
      <c r="F51" s="425" t="s">
        <v>5888</v>
      </c>
      <c r="G51" s="369" t="s">
        <v>5682</v>
      </c>
    </row>
    <row r="52" spans="2:7" ht="33" customHeight="1" x14ac:dyDescent="0.3">
      <c r="B52" s="421" t="s">
        <v>5709</v>
      </c>
      <c r="C52" s="425" t="s">
        <v>5890</v>
      </c>
      <c r="D52" s="425" t="s">
        <v>5707</v>
      </c>
      <c r="E52" s="424" t="s">
        <v>5708</v>
      </c>
      <c r="F52" s="425"/>
      <c r="G52" s="369" t="s">
        <v>5682</v>
      </c>
    </row>
    <row r="53" spans="2:7" ht="36.6" customHeight="1" x14ac:dyDescent="0.3">
      <c r="B53" s="426"/>
      <c r="C53" s="43"/>
      <c r="D53" s="364"/>
      <c r="E53" s="358"/>
      <c r="F53" s="364"/>
      <c r="G53" s="365"/>
    </row>
    <row r="54" spans="2:7" ht="36.6" customHeight="1" x14ac:dyDescent="0.3">
      <c r="B54" s="426"/>
      <c r="C54" s="43"/>
      <c r="D54" s="364"/>
      <c r="E54" s="358"/>
      <c r="F54" s="364"/>
      <c r="G54" s="365"/>
    </row>
    <row r="55" spans="2:7" ht="34.9" customHeight="1" x14ac:dyDescent="0.3">
      <c r="B55" s="41"/>
      <c r="C55" s="42"/>
      <c r="D55" s="369"/>
      <c r="E55" s="358"/>
      <c r="F55" s="364"/>
      <c r="G55" s="365"/>
    </row>
    <row r="56" spans="2:7" ht="21.6" customHeight="1" x14ac:dyDescent="0.3">
      <c r="B56" s="160"/>
      <c r="C56" s="194" t="s">
        <v>5861</v>
      </c>
      <c r="D56" s="360"/>
      <c r="E56" s="372"/>
      <c r="F56" s="373"/>
      <c r="G56" s="374"/>
    </row>
    <row r="57" spans="2:7" ht="34.9" customHeight="1" x14ac:dyDescent="0.3">
      <c r="B57" s="421" t="s">
        <v>6049</v>
      </c>
      <c r="C57" s="422" t="s">
        <v>5862</v>
      </c>
      <c r="D57" s="442" t="s">
        <v>6050</v>
      </c>
      <c r="E57" s="358"/>
      <c r="F57" s="364"/>
      <c r="G57" s="365" t="s">
        <v>5684</v>
      </c>
    </row>
    <row r="58" spans="2:7" ht="34.9" customHeight="1" x14ac:dyDescent="0.3">
      <c r="B58" s="421" t="s">
        <v>6051</v>
      </c>
      <c r="C58" s="422" t="s">
        <v>5863</v>
      </c>
      <c r="D58" s="423" t="s">
        <v>5866</v>
      </c>
      <c r="E58" s="358"/>
      <c r="F58" s="364"/>
      <c r="G58" s="365" t="s">
        <v>5684</v>
      </c>
    </row>
    <row r="59" spans="2:7" ht="34.9" customHeight="1" x14ac:dyDescent="0.3">
      <c r="B59" s="421" t="s">
        <v>6052</v>
      </c>
      <c r="C59" s="422" t="s">
        <v>5864</v>
      </c>
      <c r="D59" s="425" t="s">
        <v>5865</v>
      </c>
      <c r="E59" s="358"/>
      <c r="F59" s="364"/>
      <c r="G59" s="365" t="s">
        <v>5684</v>
      </c>
    </row>
    <row r="60" spans="2:7" ht="40.5" x14ac:dyDescent="0.3">
      <c r="B60" s="421" t="s">
        <v>6053</v>
      </c>
      <c r="C60" s="428" t="s">
        <v>6055</v>
      </c>
      <c r="D60" s="443" t="s">
        <v>6054</v>
      </c>
      <c r="E60" s="358"/>
      <c r="F60" s="419"/>
      <c r="G60" s="365" t="s">
        <v>5684</v>
      </c>
    </row>
    <row r="61" spans="2:7" ht="34.9" customHeight="1" x14ac:dyDescent="0.3">
      <c r="B61" s="41"/>
      <c r="C61" s="43"/>
      <c r="D61" s="364"/>
      <c r="E61" s="358"/>
      <c r="F61" s="364"/>
      <c r="G61" s="365"/>
    </row>
    <row r="62" spans="2:7" ht="21.6" customHeight="1" x14ac:dyDescent="0.3">
      <c r="B62" s="160"/>
      <c r="C62" s="194" t="s">
        <v>5468</v>
      </c>
      <c r="D62" s="360"/>
      <c r="E62" s="372"/>
      <c r="F62" s="373"/>
      <c r="G62" s="374"/>
    </row>
    <row r="63" spans="2:7" ht="34.9" customHeight="1" x14ac:dyDescent="0.3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 x14ac:dyDescent="0.3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 x14ac:dyDescent="0.3">
      <c r="B65" s="421" t="s">
        <v>5469</v>
      </c>
      <c r="C65" s="428" t="s">
        <v>5481</v>
      </c>
      <c r="D65" s="425" t="s">
        <v>5483</v>
      </c>
      <c r="E65" s="358"/>
      <c r="F65" s="364"/>
      <c r="G65" s="365" t="s">
        <v>5684</v>
      </c>
    </row>
    <row r="66" spans="2:7" ht="54" x14ac:dyDescent="0.3">
      <c r="B66" s="421" t="s">
        <v>5484</v>
      </c>
      <c r="C66" s="428" t="s">
        <v>5481</v>
      </c>
      <c r="D66" s="425" t="s">
        <v>5485</v>
      </c>
      <c r="E66" s="358" t="s">
        <v>5486</v>
      </c>
      <c r="F66" s="364"/>
      <c r="G66" s="365" t="s">
        <v>5684</v>
      </c>
    </row>
    <row r="67" spans="2:7" ht="94.5" x14ac:dyDescent="0.3">
      <c r="B67" s="421" t="s">
        <v>5488</v>
      </c>
      <c r="C67" s="428" t="s">
        <v>5499</v>
      </c>
      <c r="D67" s="425" t="s">
        <v>5489</v>
      </c>
      <c r="E67" s="358" t="s">
        <v>5490</v>
      </c>
      <c r="F67" s="364"/>
      <c r="G67" s="365" t="s">
        <v>5684</v>
      </c>
    </row>
    <row r="68" spans="2:7" ht="34.9" customHeight="1" x14ac:dyDescent="0.3">
      <c r="B68" s="421" t="s">
        <v>5492</v>
      </c>
      <c r="C68" s="428" t="s">
        <v>5491</v>
      </c>
      <c r="D68" s="425" t="s">
        <v>5493</v>
      </c>
      <c r="E68" s="358" t="s">
        <v>5494</v>
      </c>
      <c r="F68" s="364"/>
      <c r="G68" s="365" t="s">
        <v>5684</v>
      </c>
    </row>
    <row r="69" spans="2:7" ht="81" x14ac:dyDescent="0.3">
      <c r="B69" s="421" t="s">
        <v>5532</v>
      </c>
      <c r="C69" s="422" t="s">
        <v>5531</v>
      </c>
      <c r="D69" s="425" t="s">
        <v>5533</v>
      </c>
      <c r="E69" s="358" t="s">
        <v>5534</v>
      </c>
      <c r="F69" s="364"/>
      <c r="G69" s="365" t="s">
        <v>5684</v>
      </c>
    </row>
    <row r="70" spans="2:7" ht="41.45" customHeight="1" x14ac:dyDescent="0.3">
      <c r="B70" s="421" t="s">
        <v>6048</v>
      </c>
      <c r="C70" s="422" t="s">
        <v>5943</v>
      </c>
      <c r="D70" s="425" t="s">
        <v>5944</v>
      </c>
      <c r="E70" s="358"/>
      <c r="F70" s="364"/>
      <c r="G70" s="365" t="s">
        <v>5684</v>
      </c>
    </row>
    <row r="71" spans="2:7" ht="34.9" customHeight="1" x14ac:dyDescent="0.3">
      <c r="B71" s="41"/>
      <c r="C71" s="42"/>
      <c r="D71" s="369"/>
      <c r="E71" s="358"/>
      <c r="F71" s="364"/>
      <c r="G71" s="365"/>
    </row>
    <row r="72" spans="2:7" ht="21.6" customHeight="1" x14ac:dyDescent="0.3">
      <c r="B72" s="160"/>
      <c r="C72" s="194" t="s">
        <v>5495</v>
      </c>
      <c r="D72" s="360"/>
      <c r="E72" s="372"/>
      <c r="F72" s="373"/>
      <c r="G72" s="374"/>
    </row>
    <row r="73" spans="2:7" ht="34.9" customHeight="1" x14ac:dyDescent="0.3">
      <c r="B73" s="421" t="s">
        <v>5496</v>
      </c>
      <c r="C73" s="428" t="s">
        <v>5498</v>
      </c>
      <c r="D73" s="423" t="s">
        <v>5497</v>
      </c>
      <c r="E73" s="358" t="s">
        <v>5500</v>
      </c>
      <c r="F73" s="364"/>
      <c r="G73" s="365" t="s">
        <v>5685</v>
      </c>
    </row>
    <row r="74" spans="2:7" ht="34.9" customHeight="1" x14ac:dyDescent="0.3">
      <c r="B74" s="41"/>
      <c r="C74" s="42"/>
      <c r="D74" s="369"/>
      <c r="E74" s="358"/>
      <c r="F74" s="364"/>
      <c r="G74" s="365"/>
    </row>
    <row r="75" spans="2:7" ht="21.6" customHeight="1" x14ac:dyDescent="0.3">
      <c r="B75" s="160"/>
      <c r="C75" s="194" t="s">
        <v>5535</v>
      </c>
      <c r="D75" s="360"/>
      <c r="E75" s="372"/>
      <c r="F75" s="373"/>
      <c r="G75" s="374"/>
    </row>
    <row r="76" spans="2:7" ht="46.15" customHeight="1" x14ac:dyDescent="0.3">
      <c r="B76" s="421" t="s">
        <v>5536</v>
      </c>
      <c r="C76" s="428" t="s">
        <v>5537</v>
      </c>
      <c r="D76" s="442" t="s">
        <v>6056</v>
      </c>
      <c r="E76" s="358" t="s">
        <v>5538</v>
      </c>
      <c r="F76" s="364"/>
      <c r="G76" s="365" t="s">
        <v>5685</v>
      </c>
    </row>
    <row r="77" spans="2:7" ht="49.15" customHeight="1" x14ac:dyDescent="0.3">
      <c r="B77" s="421" t="s">
        <v>5539</v>
      </c>
      <c r="C77" s="428" t="s">
        <v>5537</v>
      </c>
      <c r="D77" s="442" t="s">
        <v>6057</v>
      </c>
      <c r="E77" s="358" t="s">
        <v>5540</v>
      </c>
      <c r="F77" s="364"/>
      <c r="G77" s="365" t="s">
        <v>5685</v>
      </c>
    </row>
    <row r="78" spans="2:7" ht="34.9" customHeight="1" x14ac:dyDescent="0.3">
      <c r="B78" s="41"/>
      <c r="C78" s="42"/>
      <c r="D78" s="369"/>
      <c r="E78" s="358"/>
      <c r="F78" s="364"/>
      <c r="G78" s="365"/>
    </row>
    <row r="79" spans="2:7" ht="21.6" customHeight="1" x14ac:dyDescent="0.3">
      <c r="B79" s="160"/>
      <c r="C79" s="194" t="s">
        <v>5509</v>
      </c>
      <c r="D79" s="360"/>
      <c r="E79" s="372"/>
      <c r="F79" s="373"/>
      <c r="G79" s="374"/>
    </row>
    <row r="80" spans="2:7" ht="81" x14ac:dyDescent="0.3">
      <c r="B80" s="421" t="s">
        <v>5522</v>
      </c>
      <c r="C80" s="422" t="s">
        <v>5683</v>
      </c>
      <c r="D80" s="425" t="s">
        <v>5523</v>
      </c>
      <c r="E80" s="358" t="s">
        <v>5524</v>
      </c>
      <c r="F80" s="364" t="s">
        <v>5525</v>
      </c>
      <c r="G80" s="365" t="s">
        <v>5686</v>
      </c>
    </row>
    <row r="81" spans="2:7" ht="81" x14ac:dyDescent="0.3">
      <c r="B81" s="421" t="s">
        <v>5526</v>
      </c>
      <c r="C81" s="444" t="s">
        <v>5527</v>
      </c>
      <c r="D81" s="445" t="s">
        <v>5528</v>
      </c>
      <c r="E81" s="358" t="s">
        <v>5529</v>
      </c>
      <c r="F81" s="364" t="s">
        <v>5530</v>
      </c>
      <c r="G81" s="365" t="s">
        <v>5686</v>
      </c>
    </row>
    <row r="82" spans="2:7" ht="34.9" customHeight="1" x14ac:dyDescent="0.3">
      <c r="B82" s="41"/>
      <c r="C82" s="418"/>
      <c r="D82" s="377"/>
      <c r="E82" s="358"/>
      <c r="F82" s="364"/>
      <c r="G82" s="365"/>
    </row>
    <row r="83" spans="2:7" ht="34.9" customHeight="1" x14ac:dyDescent="0.3">
      <c r="B83" s="41"/>
      <c r="C83" s="376"/>
      <c r="D83" s="377"/>
      <c r="E83" s="358"/>
      <c r="F83" s="364"/>
      <c r="G83" s="365"/>
    </row>
    <row r="84" spans="2:7" ht="21.6" customHeight="1" x14ac:dyDescent="0.3">
      <c r="B84" s="160"/>
      <c r="C84" s="194" t="s">
        <v>5508</v>
      </c>
      <c r="D84" s="360"/>
      <c r="E84" s="372"/>
      <c r="F84" s="373"/>
      <c r="G84" s="374"/>
    </row>
    <row r="85" spans="2:7" ht="34.9" customHeight="1" x14ac:dyDescent="0.3">
      <c r="B85" s="421" t="s">
        <v>5502</v>
      </c>
      <c r="C85" s="422" t="s">
        <v>5501</v>
      </c>
      <c r="D85" s="425" t="s">
        <v>5503</v>
      </c>
      <c r="E85" s="358" t="s">
        <v>5504</v>
      </c>
      <c r="F85" s="364"/>
      <c r="G85" s="365" t="s">
        <v>5687</v>
      </c>
    </row>
    <row r="86" spans="2:7" ht="34.9" customHeight="1" x14ac:dyDescent="0.3">
      <c r="B86" s="41"/>
      <c r="C86" s="42"/>
      <c r="D86" s="369"/>
      <c r="E86" s="358"/>
      <c r="F86" s="364"/>
      <c r="G86" s="365"/>
    </row>
    <row r="87" spans="2:7" ht="34.9" customHeight="1" x14ac:dyDescent="0.3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 x14ac:dyDescent="0.3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 x14ac:dyDescent="0.3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 x14ac:dyDescent="0.3">
      <c r="B4" s="490" t="s">
        <v>4262</v>
      </c>
      <c r="C4" s="492" t="s">
        <v>4263</v>
      </c>
      <c r="D4" s="493"/>
      <c r="E4" s="493"/>
      <c r="F4" s="493"/>
      <c r="G4" s="493"/>
      <c r="H4" s="494"/>
      <c r="I4" s="215" t="s">
        <v>4264</v>
      </c>
      <c r="J4" s="495" t="s">
        <v>4265</v>
      </c>
      <c r="K4" s="492" t="s">
        <v>4266</v>
      </c>
      <c r="L4" s="494"/>
      <c r="M4" s="490" t="s">
        <v>4267</v>
      </c>
      <c r="P4" s="216" t="s">
        <v>4268</v>
      </c>
      <c r="Q4" s="216" t="s">
        <v>4269</v>
      </c>
    </row>
    <row r="5" spans="1:17" s="213" customFormat="1" x14ac:dyDescent="0.3">
      <c r="A5" s="209"/>
      <c r="B5" s="491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6"/>
      <c r="K5" s="218" t="s">
        <v>4277</v>
      </c>
      <c r="L5" s="218" t="s">
        <v>4278</v>
      </c>
      <c r="M5" s="491"/>
      <c r="P5" s="220"/>
      <c r="Q5" s="220"/>
    </row>
    <row r="6" spans="1:17" s="213" customFormat="1" x14ac:dyDescent="0.3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 x14ac:dyDescent="0.3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 x14ac:dyDescent="0.3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 x14ac:dyDescent="0.3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 x14ac:dyDescent="0.3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 x14ac:dyDescent="0.3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 x14ac:dyDescent="0.3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 x14ac:dyDescent="0.3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 x14ac:dyDescent="0.3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 x14ac:dyDescent="0.3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 x14ac:dyDescent="0.3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 x14ac:dyDescent="0.3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 x14ac:dyDescent="0.3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 x14ac:dyDescent="0.3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 x14ac:dyDescent="0.3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 x14ac:dyDescent="0.3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 x14ac:dyDescent="0.3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 x14ac:dyDescent="0.3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 x14ac:dyDescent="0.3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 x14ac:dyDescent="0.3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 x14ac:dyDescent="0.3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 x14ac:dyDescent="0.3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 x14ac:dyDescent="0.3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 x14ac:dyDescent="0.3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 x14ac:dyDescent="0.3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 x14ac:dyDescent="0.3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 x14ac:dyDescent="0.3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 x14ac:dyDescent="0.3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 x14ac:dyDescent="0.3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 x14ac:dyDescent="0.3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 x14ac:dyDescent="0.3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 x14ac:dyDescent="0.3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 x14ac:dyDescent="0.3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 x14ac:dyDescent="0.3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 x14ac:dyDescent="0.3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 x14ac:dyDescent="0.3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 x14ac:dyDescent="0.3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 x14ac:dyDescent="0.3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 x14ac:dyDescent="0.3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 x14ac:dyDescent="0.3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 x14ac:dyDescent="0.3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 x14ac:dyDescent="0.3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 x14ac:dyDescent="0.3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 x14ac:dyDescent="0.3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 x14ac:dyDescent="0.3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 x14ac:dyDescent="0.3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 x14ac:dyDescent="0.3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 x14ac:dyDescent="0.3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 x14ac:dyDescent="0.3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 x14ac:dyDescent="0.3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 x14ac:dyDescent="0.3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 x14ac:dyDescent="0.3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 x14ac:dyDescent="0.3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 x14ac:dyDescent="0.3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 x14ac:dyDescent="0.3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 x14ac:dyDescent="0.3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 x14ac:dyDescent="0.3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 x14ac:dyDescent="0.3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 x14ac:dyDescent="0.3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 x14ac:dyDescent="0.3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 x14ac:dyDescent="0.3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 x14ac:dyDescent="0.3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 x14ac:dyDescent="0.3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 x14ac:dyDescent="0.3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 x14ac:dyDescent="0.3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 x14ac:dyDescent="0.3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 x14ac:dyDescent="0.3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 x14ac:dyDescent="0.3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 x14ac:dyDescent="0.3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 x14ac:dyDescent="0.3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 x14ac:dyDescent="0.3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 x14ac:dyDescent="0.3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 x14ac:dyDescent="0.3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 x14ac:dyDescent="0.3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 x14ac:dyDescent="0.3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 x14ac:dyDescent="0.3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 x14ac:dyDescent="0.3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 x14ac:dyDescent="0.3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 x14ac:dyDescent="0.3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 x14ac:dyDescent="0.3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 x14ac:dyDescent="0.3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 x14ac:dyDescent="0.3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 x14ac:dyDescent="0.3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 x14ac:dyDescent="0.3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 x14ac:dyDescent="0.3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 x14ac:dyDescent="0.3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 x14ac:dyDescent="0.3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 x14ac:dyDescent="0.3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 x14ac:dyDescent="0.3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 x14ac:dyDescent="0.3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 x14ac:dyDescent="0.3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 x14ac:dyDescent="0.3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 x14ac:dyDescent="0.3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 x14ac:dyDescent="0.3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 x14ac:dyDescent="0.3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 x14ac:dyDescent="0.3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 x14ac:dyDescent="0.3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 x14ac:dyDescent="0.3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 x14ac:dyDescent="0.3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 x14ac:dyDescent="0.3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 x14ac:dyDescent="0.3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 x14ac:dyDescent="0.3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 x14ac:dyDescent="0.3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 x14ac:dyDescent="0.3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 x14ac:dyDescent="0.3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 x14ac:dyDescent="0.3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 x14ac:dyDescent="0.3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 x14ac:dyDescent="0.3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 x14ac:dyDescent="0.3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 x14ac:dyDescent="0.3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 x14ac:dyDescent="0.3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 x14ac:dyDescent="0.3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 x14ac:dyDescent="0.3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 x14ac:dyDescent="0.3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 x14ac:dyDescent="0.3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6042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 x14ac:dyDescent="0.3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 x14ac:dyDescent="0.3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 x14ac:dyDescent="0.3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 x14ac:dyDescent="0.3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 x14ac:dyDescent="0.3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 x14ac:dyDescent="0.3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 x14ac:dyDescent="0.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 x14ac:dyDescent="0.3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 x14ac:dyDescent="0.3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 x14ac:dyDescent="0.3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 x14ac:dyDescent="0.3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 x14ac:dyDescent="0.3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 x14ac:dyDescent="0.3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 x14ac:dyDescent="0.3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 x14ac:dyDescent="0.3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 x14ac:dyDescent="0.3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 x14ac:dyDescent="0.3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 x14ac:dyDescent="0.3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 x14ac:dyDescent="0.3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 x14ac:dyDescent="0.3">
      <c r="B140" s="230"/>
      <c r="C140" s="230"/>
      <c r="D140" s="230"/>
      <c r="E140" s="230"/>
      <c r="F140" s="231"/>
      <c r="G140" s="231"/>
      <c r="H140" s="245" t="s">
        <v>5842</v>
      </c>
      <c r="I140" s="246" t="s">
        <v>6022</v>
      </c>
      <c r="J140" s="232"/>
      <c r="K140" s="230"/>
      <c r="L140" s="230"/>
      <c r="M140" s="230"/>
      <c r="P140" s="240"/>
      <c r="Q140" s="233"/>
    </row>
    <row r="141" spans="1:17" x14ac:dyDescent="0.3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 x14ac:dyDescent="0.3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 x14ac:dyDescent="0.3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 x14ac:dyDescent="0.3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 x14ac:dyDescent="0.3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 x14ac:dyDescent="0.3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 x14ac:dyDescent="0.3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 x14ac:dyDescent="0.3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 x14ac:dyDescent="0.3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 x14ac:dyDescent="0.3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 x14ac:dyDescent="0.3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 x14ac:dyDescent="0.3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 x14ac:dyDescent="0.3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 x14ac:dyDescent="0.3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 x14ac:dyDescent="0.3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 x14ac:dyDescent="0.3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 x14ac:dyDescent="0.3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 x14ac:dyDescent="0.3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 x14ac:dyDescent="0.3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 x14ac:dyDescent="0.3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 x14ac:dyDescent="0.3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 x14ac:dyDescent="0.3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 x14ac:dyDescent="0.3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 x14ac:dyDescent="0.3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 x14ac:dyDescent="0.3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 x14ac:dyDescent="0.3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 x14ac:dyDescent="0.3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 x14ac:dyDescent="0.3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 x14ac:dyDescent="0.3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 x14ac:dyDescent="0.3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 x14ac:dyDescent="0.3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 x14ac:dyDescent="0.3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 x14ac:dyDescent="0.3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 x14ac:dyDescent="0.3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 x14ac:dyDescent="0.3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 x14ac:dyDescent="0.3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 x14ac:dyDescent="0.3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 x14ac:dyDescent="0.3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 x14ac:dyDescent="0.3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 x14ac:dyDescent="0.3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 x14ac:dyDescent="0.3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 x14ac:dyDescent="0.3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 x14ac:dyDescent="0.3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 x14ac:dyDescent="0.3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 x14ac:dyDescent="0.3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 x14ac:dyDescent="0.3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 x14ac:dyDescent="0.3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 x14ac:dyDescent="0.3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 x14ac:dyDescent="0.3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 x14ac:dyDescent="0.3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 x14ac:dyDescent="0.3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 x14ac:dyDescent="0.3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 x14ac:dyDescent="0.3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 x14ac:dyDescent="0.3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 x14ac:dyDescent="0.3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 x14ac:dyDescent="0.3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 x14ac:dyDescent="0.3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 x14ac:dyDescent="0.3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 x14ac:dyDescent="0.3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 x14ac:dyDescent="0.3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 x14ac:dyDescent="0.3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 x14ac:dyDescent="0.3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 x14ac:dyDescent="0.3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 x14ac:dyDescent="0.3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 x14ac:dyDescent="0.3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 x14ac:dyDescent="0.3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 x14ac:dyDescent="0.3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 x14ac:dyDescent="0.3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 x14ac:dyDescent="0.3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 x14ac:dyDescent="0.3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 x14ac:dyDescent="0.3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 x14ac:dyDescent="0.3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 x14ac:dyDescent="0.3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 x14ac:dyDescent="0.3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 x14ac:dyDescent="0.3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 x14ac:dyDescent="0.3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 x14ac:dyDescent="0.3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 x14ac:dyDescent="0.3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 x14ac:dyDescent="0.3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 x14ac:dyDescent="0.3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 x14ac:dyDescent="0.3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 x14ac:dyDescent="0.3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 x14ac:dyDescent="0.3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 x14ac:dyDescent="0.3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 x14ac:dyDescent="0.3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 x14ac:dyDescent="0.3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 x14ac:dyDescent="0.3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 x14ac:dyDescent="0.3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 x14ac:dyDescent="0.3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 x14ac:dyDescent="0.3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 x14ac:dyDescent="0.3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 x14ac:dyDescent="0.3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 x14ac:dyDescent="0.3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 x14ac:dyDescent="0.3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 x14ac:dyDescent="0.3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 x14ac:dyDescent="0.3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 x14ac:dyDescent="0.3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 x14ac:dyDescent="0.3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 x14ac:dyDescent="0.3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 x14ac:dyDescent="0.3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 x14ac:dyDescent="0.3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 x14ac:dyDescent="0.3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 x14ac:dyDescent="0.3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 x14ac:dyDescent="0.3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 x14ac:dyDescent="0.3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 x14ac:dyDescent="0.3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 x14ac:dyDescent="0.3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 x14ac:dyDescent="0.3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 x14ac:dyDescent="0.3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 x14ac:dyDescent="0.3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 x14ac:dyDescent="0.3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 x14ac:dyDescent="0.3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 x14ac:dyDescent="0.3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 x14ac:dyDescent="0.3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 x14ac:dyDescent="0.3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 x14ac:dyDescent="0.3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 x14ac:dyDescent="0.3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 x14ac:dyDescent="0.3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 x14ac:dyDescent="0.3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 x14ac:dyDescent="0.3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 x14ac:dyDescent="0.3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 x14ac:dyDescent="0.3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 x14ac:dyDescent="0.3">
      <c r="B2" s="260" t="s">
        <v>4667</v>
      </c>
    </row>
    <row r="3" spans="2:16" x14ac:dyDescent="0.3">
      <c r="D3" s="252"/>
      <c r="E3" s="253"/>
      <c r="F3" s="253"/>
    </row>
    <row r="4" spans="2:16" ht="30" customHeight="1" x14ac:dyDescent="0.3">
      <c r="B4" s="261" t="s">
        <v>1965</v>
      </c>
      <c r="C4" s="261" t="s">
        <v>1966</v>
      </c>
      <c r="D4" s="262" t="s">
        <v>3735</v>
      </c>
      <c r="E4" s="457" t="s">
        <v>3772</v>
      </c>
      <c r="F4" s="458"/>
      <c r="G4" s="458"/>
      <c r="H4" s="458"/>
      <c r="I4" s="458"/>
      <c r="J4" s="459" t="s">
        <v>3734</v>
      </c>
      <c r="K4" s="460"/>
      <c r="L4" s="460"/>
      <c r="M4" s="460"/>
      <c r="N4" s="460"/>
      <c r="O4" s="460"/>
      <c r="P4" s="460"/>
    </row>
    <row r="5" spans="2:16" x14ac:dyDescent="0.3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 x14ac:dyDescent="0.3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 x14ac:dyDescent="0.3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 x14ac:dyDescent="0.3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 x14ac:dyDescent="0.3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 x14ac:dyDescent="0.3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 x14ac:dyDescent="0.3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 x14ac:dyDescent="0.3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 x14ac:dyDescent="0.3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 x14ac:dyDescent="0.3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 x14ac:dyDescent="0.3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 x14ac:dyDescent="0.3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 x14ac:dyDescent="0.3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 x14ac:dyDescent="0.3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 x14ac:dyDescent="0.3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 x14ac:dyDescent="0.3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 x14ac:dyDescent="0.3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 x14ac:dyDescent="0.3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 x14ac:dyDescent="0.3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 x14ac:dyDescent="0.3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 x14ac:dyDescent="0.3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 x14ac:dyDescent="0.3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 x14ac:dyDescent="0.3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 x14ac:dyDescent="0.3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 x14ac:dyDescent="0.3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 x14ac:dyDescent="0.3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 x14ac:dyDescent="0.3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 x14ac:dyDescent="0.3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 x14ac:dyDescent="0.3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 x14ac:dyDescent="0.3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 x14ac:dyDescent="0.3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 x14ac:dyDescent="0.3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 x14ac:dyDescent="0.3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 x14ac:dyDescent="0.3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 x14ac:dyDescent="0.3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 x14ac:dyDescent="0.3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 x14ac:dyDescent="0.3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 x14ac:dyDescent="0.3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 x14ac:dyDescent="0.3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 x14ac:dyDescent="0.3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 x14ac:dyDescent="0.3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 x14ac:dyDescent="0.3">
      <c r="B46" s="267"/>
      <c r="C46" s="268"/>
      <c r="D46" s="272"/>
      <c r="E46" s="278" t="s">
        <v>5948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 x14ac:dyDescent="0.3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 x14ac:dyDescent="0.3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 x14ac:dyDescent="0.3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 x14ac:dyDescent="0.3">
      <c r="B50" s="267"/>
      <c r="C50" s="268"/>
      <c r="D50" s="269" t="s">
        <v>4674</v>
      </c>
      <c r="E50" s="277" t="s">
        <v>5901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 x14ac:dyDescent="0.3">
      <c r="B51" s="267"/>
      <c r="C51" s="268"/>
      <c r="D51" s="269" t="s">
        <v>4113</v>
      </c>
      <c r="E51" s="276" t="s">
        <v>5902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 x14ac:dyDescent="0.3">
      <c r="B52" s="267"/>
      <c r="C52" s="268"/>
      <c r="D52" s="272"/>
      <c r="E52" s="278" t="s">
        <v>5903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 x14ac:dyDescent="0.3">
      <c r="B53" s="267"/>
      <c r="C53" s="268"/>
      <c r="D53" s="272"/>
      <c r="E53" s="278" t="s">
        <v>5904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 x14ac:dyDescent="0.3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 x14ac:dyDescent="0.3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 x14ac:dyDescent="0.3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 x14ac:dyDescent="0.3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 x14ac:dyDescent="0.3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 x14ac:dyDescent="0.3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 x14ac:dyDescent="0.3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 x14ac:dyDescent="0.3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 x14ac:dyDescent="0.3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 x14ac:dyDescent="0.3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 x14ac:dyDescent="0.3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 x14ac:dyDescent="0.3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 x14ac:dyDescent="0.3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 x14ac:dyDescent="0.3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 x14ac:dyDescent="0.3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 x14ac:dyDescent="0.3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 x14ac:dyDescent="0.3">
      <c r="B70" s="267"/>
      <c r="C70" s="268"/>
      <c r="D70" s="272"/>
      <c r="E70" s="278" t="s">
        <v>5915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 x14ac:dyDescent="0.3">
      <c r="B71" s="267"/>
      <c r="C71" s="268"/>
      <c r="D71" s="272"/>
      <c r="E71" s="278" t="s">
        <v>5916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 x14ac:dyDescent="0.3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 x14ac:dyDescent="0.3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 x14ac:dyDescent="0.3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 x14ac:dyDescent="0.3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 x14ac:dyDescent="0.3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 x14ac:dyDescent="0.3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 x14ac:dyDescent="0.3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 x14ac:dyDescent="0.3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 x14ac:dyDescent="0.3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 x14ac:dyDescent="0.3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 x14ac:dyDescent="0.3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 x14ac:dyDescent="0.3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 x14ac:dyDescent="0.3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 x14ac:dyDescent="0.3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 x14ac:dyDescent="0.3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 x14ac:dyDescent="0.3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 x14ac:dyDescent="0.3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 x14ac:dyDescent="0.3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 x14ac:dyDescent="0.3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 x14ac:dyDescent="0.3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 x14ac:dyDescent="0.3">
      <c r="B92" s="267"/>
      <c r="C92" s="268"/>
      <c r="D92" s="272"/>
      <c r="E92" s="278" t="s">
        <v>5931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 x14ac:dyDescent="0.3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 x14ac:dyDescent="0.3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 x14ac:dyDescent="0.3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 x14ac:dyDescent="0.3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 x14ac:dyDescent="0.3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 x14ac:dyDescent="0.3">
      <c r="B98" s="267"/>
      <c r="C98" s="268"/>
      <c r="D98" s="272"/>
      <c r="E98" s="278" t="s">
        <v>5950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 x14ac:dyDescent="0.3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 x14ac:dyDescent="0.3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 x14ac:dyDescent="0.3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 x14ac:dyDescent="0.3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 x14ac:dyDescent="0.3">
      <c r="B103" s="267"/>
      <c r="C103" s="268"/>
      <c r="D103" s="269" t="s">
        <v>4143</v>
      </c>
      <c r="E103" s="276" t="s">
        <v>6024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 x14ac:dyDescent="0.3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 x14ac:dyDescent="0.3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 x14ac:dyDescent="0.3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 x14ac:dyDescent="0.3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 x14ac:dyDescent="0.3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 x14ac:dyDescent="0.3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 x14ac:dyDescent="0.3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 x14ac:dyDescent="0.3">
      <c r="B111" s="267"/>
      <c r="C111" s="268"/>
      <c r="D111" s="272"/>
      <c r="E111" s="436" t="s">
        <v>6021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 x14ac:dyDescent="0.3">
      <c r="B112" s="267"/>
      <c r="C112" s="268"/>
      <c r="D112" s="269" t="s">
        <v>4112</v>
      </c>
      <c r="E112" s="276" t="s">
        <v>6023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 x14ac:dyDescent="0.3">
      <c r="B113" s="267"/>
      <c r="C113" s="268"/>
      <c r="D113" s="269" t="s">
        <v>4669</v>
      </c>
      <c r="E113" s="277" t="s">
        <v>6025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 x14ac:dyDescent="0.3">
      <c r="B114" s="267"/>
      <c r="C114" s="268"/>
      <c r="D114" s="269" t="s">
        <v>1946</v>
      </c>
      <c r="E114" s="276" t="s">
        <v>6026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 x14ac:dyDescent="0.3">
      <c r="B115" s="267"/>
      <c r="C115" s="268"/>
      <c r="D115" s="272"/>
      <c r="E115" s="278" t="s">
        <v>6036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 x14ac:dyDescent="0.3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 x14ac:dyDescent="0.3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 x14ac:dyDescent="0.3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 x14ac:dyDescent="0.3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 x14ac:dyDescent="0.3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 x14ac:dyDescent="0.3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 x14ac:dyDescent="0.3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 x14ac:dyDescent="0.3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 x14ac:dyDescent="0.3">
      <c r="B124" s="267"/>
      <c r="C124" s="268"/>
      <c r="D124" s="272"/>
      <c r="E124" s="278"/>
      <c r="F124" s="268"/>
      <c r="G124" s="268"/>
      <c r="H124" s="268"/>
      <c r="I124" s="274"/>
      <c r="J124" s="287" t="s">
        <v>5706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 x14ac:dyDescent="0.3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 x14ac:dyDescent="0.3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 x14ac:dyDescent="0.3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 x14ac:dyDescent="0.3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 x14ac:dyDescent="0.3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 x14ac:dyDescent="0.3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 x14ac:dyDescent="0.3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 x14ac:dyDescent="0.3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 x14ac:dyDescent="0.3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 x14ac:dyDescent="0.3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 x14ac:dyDescent="0.3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 x14ac:dyDescent="0.3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 x14ac:dyDescent="0.3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 x14ac:dyDescent="0.3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 x14ac:dyDescent="0.3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 x14ac:dyDescent="0.3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 x14ac:dyDescent="0.3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 x14ac:dyDescent="0.3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 x14ac:dyDescent="0.3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 x14ac:dyDescent="0.3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 x14ac:dyDescent="0.3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 x14ac:dyDescent="0.3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 x14ac:dyDescent="0.3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 x14ac:dyDescent="0.3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 x14ac:dyDescent="0.3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 x14ac:dyDescent="0.3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 x14ac:dyDescent="0.3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 x14ac:dyDescent="0.3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 x14ac:dyDescent="0.3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 x14ac:dyDescent="0.3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 x14ac:dyDescent="0.3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 x14ac:dyDescent="0.3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 x14ac:dyDescent="0.3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 x14ac:dyDescent="0.3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 x14ac:dyDescent="0.3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 x14ac:dyDescent="0.3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 x14ac:dyDescent="0.3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 x14ac:dyDescent="0.3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 x14ac:dyDescent="0.3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5777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 x14ac:dyDescent="0.3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 x14ac:dyDescent="0.3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 x14ac:dyDescent="0.3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 x14ac:dyDescent="0.3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 x14ac:dyDescent="0.3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 x14ac:dyDescent="0.3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 x14ac:dyDescent="0.3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5774</v>
      </c>
      <c r="K170" s="309" t="s">
        <v>5775</v>
      </c>
      <c r="L170" s="268"/>
      <c r="M170" s="268"/>
      <c r="N170" s="268"/>
      <c r="O170" s="268"/>
      <c r="P170" s="268"/>
    </row>
    <row r="171" spans="2:16" ht="30" customHeight="1" x14ac:dyDescent="0.3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 x14ac:dyDescent="0.3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 x14ac:dyDescent="0.3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 x14ac:dyDescent="0.3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 x14ac:dyDescent="0.3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 x14ac:dyDescent="0.3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5776</v>
      </c>
      <c r="K176" s="309" t="s">
        <v>4962</v>
      </c>
      <c r="L176" s="309" t="s">
        <v>4126</v>
      </c>
      <c r="M176" s="268"/>
      <c r="N176" s="309" t="s">
        <v>6004</v>
      </c>
      <c r="O176" s="309" t="s">
        <v>6005</v>
      </c>
      <c r="P176" s="309" t="s">
        <v>6006</v>
      </c>
    </row>
    <row r="177" spans="2:16" ht="30" customHeight="1" x14ac:dyDescent="0.3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 x14ac:dyDescent="0.3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 x14ac:dyDescent="0.3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 x14ac:dyDescent="0.3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5992</v>
      </c>
      <c r="L180" s="282" t="s">
        <v>5991</v>
      </c>
      <c r="M180" s="283"/>
      <c r="N180" s="282" t="s">
        <v>5951</v>
      </c>
      <c r="O180" s="282" t="s">
        <v>5963</v>
      </c>
      <c r="P180" s="282" t="s">
        <v>5987</v>
      </c>
    </row>
    <row r="181" spans="2:16" ht="30" customHeight="1" x14ac:dyDescent="0.3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 x14ac:dyDescent="0.3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6001</v>
      </c>
      <c r="K182" s="309" t="s">
        <v>6002</v>
      </c>
      <c r="L182" s="309" t="s">
        <v>6003</v>
      </c>
      <c r="M182" s="309" t="s">
        <v>4829</v>
      </c>
      <c r="N182" s="268"/>
      <c r="O182" s="268"/>
      <c r="P182" s="268"/>
    </row>
    <row r="183" spans="2:16" ht="30" customHeight="1" x14ac:dyDescent="0.3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 x14ac:dyDescent="0.3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 x14ac:dyDescent="0.3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 x14ac:dyDescent="0.3">
      <c r="B186" s="267"/>
      <c r="C186" s="268"/>
      <c r="D186" s="272"/>
      <c r="E186" s="273"/>
      <c r="F186" s="268"/>
      <c r="G186" s="268"/>
      <c r="H186" s="268"/>
      <c r="I186" s="274"/>
      <c r="J186" s="282" t="s">
        <v>5773</v>
      </c>
      <c r="K186" s="282" t="s">
        <v>4842</v>
      </c>
      <c r="L186" s="282" t="s">
        <v>5988</v>
      </c>
      <c r="M186" s="282" t="s">
        <v>5989</v>
      </c>
      <c r="N186" s="283"/>
      <c r="O186" s="283"/>
      <c r="P186" s="283"/>
    </row>
    <row r="187" spans="2:16" ht="30" customHeight="1" x14ac:dyDescent="0.3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 x14ac:dyDescent="0.3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6000</v>
      </c>
      <c r="K188" s="309" t="s">
        <v>5999</v>
      </c>
      <c r="L188" s="309" t="s">
        <v>5997</v>
      </c>
      <c r="M188" s="309" t="s">
        <v>5998</v>
      </c>
      <c r="N188" s="268"/>
      <c r="O188" s="268"/>
      <c r="P188" s="268"/>
    </row>
    <row r="189" spans="2:16" ht="30" customHeight="1" x14ac:dyDescent="0.3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5765</v>
      </c>
      <c r="M189" s="281" t="s">
        <v>5764</v>
      </c>
      <c r="N189" s="283"/>
      <c r="O189" s="283"/>
      <c r="P189" s="283"/>
    </row>
    <row r="190" spans="2:16" ht="30" customHeight="1" x14ac:dyDescent="0.3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5770</v>
      </c>
      <c r="K190" s="270" t="s">
        <v>5771</v>
      </c>
      <c r="L190" s="270" t="s">
        <v>5769</v>
      </c>
      <c r="M190" s="270" t="s">
        <v>5768</v>
      </c>
      <c r="N190" s="268"/>
      <c r="O190" s="268"/>
      <c r="P190" s="268"/>
    </row>
    <row r="191" spans="2:16" ht="30" customHeight="1" x14ac:dyDescent="0.3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5763</v>
      </c>
      <c r="M191" s="281" t="s">
        <v>5766</v>
      </c>
      <c r="N191" s="283"/>
      <c r="O191" s="283"/>
      <c r="P191" s="283"/>
    </row>
    <row r="192" spans="2:16" ht="30" customHeight="1" x14ac:dyDescent="0.3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5996</v>
      </c>
      <c r="M192" s="282" t="s">
        <v>5767</v>
      </c>
      <c r="N192" s="283"/>
      <c r="O192" s="283"/>
      <c r="P192" s="283"/>
    </row>
    <row r="193" spans="2:16" ht="30" customHeight="1" x14ac:dyDescent="0.3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 x14ac:dyDescent="0.3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 x14ac:dyDescent="0.3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 x14ac:dyDescent="0.3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 x14ac:dyDescent="0.3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 x14ac:dyDescent="0.3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 x14ac:dyDescent="0.3">
      <c r="B199" s="267"/>
      <c r="C199" s="268"/>
      <c r="D199" s="272"/>
      <c r="E199" s="273"/>
      <c r="F199" s="282" t="s">
        <v>5546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 x14ac:dyDescent="0.3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 x14ac:dyDescent="0.3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 x14ac:dyDescent="0.3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 x14ac:dyDescent="0.3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 x14ac:dyDescent="0.3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5644</v>
      </c>
      <c r="K204" s="309"/>
      <c r="L204" s="309" t="s">
        <v>5648</v>
      </c>
      <c r="M204" s="309"/>
      <c r="N204" s="309" t="s">
        <v>4725</v>
      </c>
      <c r="O204" s="268"/>
      <c r="P204" s="268"/>
    </row>
    <row r="205" spans="2:16" ht="30" customHeight="1" x14ac:dyDescent="0.3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 x14ac:dyDescent="0.3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 x14ac:dyDescent="0.3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5645</v>
      </c>
      <c r="K207" s="281"/>
      <c r="L207" s="281" t="s">
        <v>5649</v>
      </c>
      <c r="M207" s="281"/>
      <c r="N207" s="281" t="s">
        <v>5582</v>
      </c>
      <c r="O207" s="268"/>
      <c r="P207" s="268"/>
    </row>
    <row r="208" spans="2:16" ht="30" customHeight="1" x14ac:dyDescent="0.3">
      <c r="B208" s="267"/>
      <c r="C208" s="268"/>
      <c r="D208" s="272"/>
      <c r="E208" s="273"/>
      <c r="F208" s="268"/>
      <c r="G208" s="268"/>
      <c r="H208" s="268"/>
      <c r="I208" s="274"/>
      <c r="J208" s="394" t="s">
        <v>5646</v>
      </c>
      <c r="K208" s="268"/>
      <c r="L208" s="268" t="s">
        <v>5650</v>
      </c>
      <c r="M208" s="268"/>
      <c r="N208" s="268" t="s">
        <v>5570</v>
      </c>
      <c r="O208" s="268"/>
      <c r="P208" s="268"/>
    </row>
    <row r="209" spans="2:16" ht="30" customHeight="1" x14ac:dyDescent="0.3">
      <c r="B209" s="267"/>
      <c r="C209" s="268"/>
      <c r="D209" s="272"/>
      <c r="E209" s="273"/>
      <c r="F209" s="268"/>
      <c r="G209" s="268"/>
      <c r="H209" s="268"/>
      <c r="I209" s="274"/>
      <c r="J209" s="395" t="s">
        <v>5576</v>
      </c>
      <c r="K209" s="282"/>
      <c r="L209" s="282" t="s">
        <v>5591</v>
      </c>
      <c r="M209" s="282"/>
      <c r="N209" s="282" t="s">
        <v>5559</v>
      </c>
      <c r="O209" s="268"/>
      <c r="P209" s="268"/>
    </row>
    <row r="210" spans="2:16" ht="30" customHeight="1" x14ac:dyDescent="0.3">
      <c r="B210" s="267"/>
      <c r="C210" s="268"/>
      <c r="D210" s="272"/>
      <c r="E210" s="273"/>
      <c r="F210" s="268"/>
      <c r="G210" s="268"/>
      <c r="H210" s="268"/>
      <c r="I210" s="274"/>
      <c r="J210" s="395" t="s">
        <v>5577</v>
      </c>
      <c r="K210" s="282"/>
      <c r="L210" s="282" t="s">
        <v>5592</v>
      </c>
      <c r="M210" s="282"/>
      <c r="N210" s="268"/>
      <c r="O210" s="268"/>
      <c r="P210" s="268"/>
    </row>
    <row r="211" spans="2:16" ht="30" customHeight="1" x14ac:dyDescent="0.3">
      <c r="B211" s="267"/>
      <c r="C211" s="268"/>
      <c r="D211" s="272"/>
      <c r="E211" s="273"/>
      <c r="F211" s="268"/>
      <c r="G211" s="268"/>
      <c r="H211" s="268"/>
      <c r="I211" s="274"/>
      <c r="J211" s="282" t="s">
        <v>5581</v>
      </c>
      <c r="K211" s="282"/>
      <c r="L211" s="282" t="s">
        <v>5584</v>
      </c>
      <c r="M211" s="282"/>
      <c r="N211" s="268"/>
      <c r="O211" s="268"/>
      <c r="P211" s="268"/>
    </row>
    <row r="212" spans="2:16" ht="30" customHeight="1" x14ac:dyDescent="0.3">
      <c r="B212" s="267"/>
      <c r="C212" s="268"/>
      <c r="D212" s="272"/>
      <c r="E212" s="273"/>
      <c r="F212" s="268"/>
      <c r="G212" s="268"/>
      <c r="H212" s="268"/>
      <c r="I212" s="274"/>
      <c r="J212" s="282" t="s">
        <v>5580</v>
      </c>
      <c r="K212" s="282"/>
      <c r="L212" s="282" t="s">
        <v>5585</v>
      </c>
      <c r="M212" s="282"/>
      <c r="N212" s="268"/>
      <c r="O212" s="268"/>
      <c r="P212" s="268"/>
    </row>
    <row r="213" spans="2:16" ht="30" customHeight="1" x14ac:dyDescent="0.3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 x14ac:dyDescent="0.3">
      <c r="B214" s="267"/>
      <c r="C214" s="268"/>
      <c r="D214" s="272"/>
      <c r="E214" s="273"/>
      <c r="F214" s="268"/>
      <c r="G214" s="268"/>
      <c r="H214" s="268"/>
      <c r="I214" s="274"/>
      <c r="J214" s="394" t="s">
        <v>5647</v>
      </c>
      <c r="K214" s="268"/>
      <c r="L214" s="268" t="s">
        <v>5651</v>
      </c>
      <c r="M214" s="268"/>
      <c r="N214" s="283"/>
      <c r="O214" s="283"/>
      <c r="P214" s="283"/>
    </row>
    <row r="215" spans="2:16" ht="30" customHeight="1" x14ac:dyDescent="0.3">
      <c r="B215" s="267"/>
      <c r="C215" s="268"/>
      <c r="D215" s="272"/>
      <c r="E215" s="273"/>
      <c r="F215" s="268"/>
      <c r="G215" s="268"/>
      <c r="H215" s="268"/>
      <c r="I215" s="274"/>
      <c r="J215" s="395" t="s">
        <v>5588</v>
      </c>
      <c r="K215" s="282"/>
      <c r="L215" s="282" t="s">
        <v>5594</v>
      </c>
      <c r="M215" s="282"/>
      <c r="N215" s="283"/>
      <c r="O215" s="283"/>
      <c r="P215" s="283"/>
    </row>
    <row r="216" spans="2:16" ht="30" customHeight="1" x14ac:dyDescent="0.3">
      <c r="B216" s="267"/>
      <c r="C216" s="268"/>
      <c r="D216" s="272"/>
      <c r="E216" s="273"/>
      <c r="F216" s="268"/>
      <c r="G216" s="268"/>
      <c r="H216" s="268"/>
      <c r="I216" s="274"/>
      <c r="J216" s="282" t="s">
        <v>5579</v>
      </c>
      <c r="K216" s="282"/>
      <c r="L216" s="282" t="s">
        <v>5586</v>
      </c>
      <c r="M216" s="282"/>
      <c r="N216" s="283"/>
      <c r="O216" s="283"/>
      <c r="P216" s="283"/>
    </row>
    <row r="217" spans="2:16" ht="30" customHeight="1" x14ac:dyDescent="0.3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 x14ac:dyDescent="0.3">
      <c r="B218" s="267"/>
      <c r="C218" s="268"/>
      <c r="D218" s="272"/>
      <c r="E218" s="273"/>
      <c r="F218" s="268"/>
      <c r="G218" s="268"/>
      <c r="H218" s="268"/>
      <c r="I218" s="274"/>
      <c r="J218" s="268" t="s">
        <v>5601</v>
      </c>
      <c r="K218" s="268"/>
      <c r="L218" s="280" t="s">
        <v>5652</v>
      </c>
      <c r="M218" s="280"/>
      <c r="N218" s="280" t="s">
        <v>5569</v>
      </c>
      <c r="O218" s="283"/>
      <c r="P218" s="283"/>
    </row>
    <row r="219" spans="2:16" ht="40.15" customHeight="1" x14ac:dyDescent="0.3">
      <c r="B219" s="267"/>
      <c r="C219" s="268"/>
      <c r="D219" s="272"/>
      <c r="E219" s="273"/>
      <c r="F219" s="268"/>
      <c r="G219" s="268"/>
      <c r="H219" s="268"/>
      <c r="I219" s="274"/>
      <c r="J219" s="282" t="s">
        <v>5600</v>
      </c>
      <c r="K219" s="282"/>
      <c r="L219" s="282" t="s">
        <v>5598</v>
      </c>
      <c r="M219" s="282"/>
      <c r="N219" s="282" t="s">
        <v>5572</v>
      </c>
      <c r="O219" s="283"/>
      <c r="P219" s="283"/>
    </row>
    <row r="220" spans="2:16" ht="30" customHeight="1" x14ac:dyDescent="0.3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 x14ac:dyDescent="0.3">
      <c r="B221" s="267"/>
      <c r="C221" s="268"/>
      <c r="D221" s="272"/>
      <c r="E221" s="273"/>
      <c r="F221" s="268"/>
      <c r="G221" s="268"/>
      <c r="H221" s="268"/>
      <c r="I221" s="274"/>
      <c r="J221" s="268" t="s">
        <v>5603</v>
      </c>
      <c r="K221" s="268"/>
      <c r="L221" s="283"/>
      <c r="M221" s="283"/>
      <c r="N221" s="283"/>
      <c r="O221" s="283"/>
      <c r="P221" s="283"/>
    </row>
    <row r="222" spans="2:16" ht="30" customHeight="1" x14ac:dyDescent="0.3">
      <c r="B222" s="267"/>
      <c r="C222" s="268"/>
      <c r="D222" s="272"/>
      <c r="E222" s="273"/>
      <c r="F222" s="268"/>
      <c r="G222" s="268"/>
      <c r="H222" s="268"/>
      <c r="I222" s="274"/>
      <c r="J222" s="282" t="s">
        <v>5605</v>
      </c>
      <c r="K222" s="282"/>
      <c r="L222" s="283"/>
      <c r="M222" s="283"/>
      <c r="N222" s="283"/>
      <c r="O222" s="283"/>
      <c r="P222" s="283"/>
    </row>
    <row r="223" spans="2:16" ht="30" customHeight="1" x14ac:dyDescent="0.3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 x14ac:dyDescent="0.3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 x14ac:dyDescent="0.3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5738</v>
      </c>
      <c r="O225" s="268"/>
      <c r="P225" s="268"/>
    </row>
    <row r="226" spans="2:16" ht="30" customHeight="1" x14ac:dyDescent="0.3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 x14ac:dyDescent="0.3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 x14ac:dyDescent="0.3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5735</v>
      </c>
      <c r="N228" s="281" t="s">
        <v>5736</v>
      </c>
      <c r="O228" s="268"/>
      <c r="P228" s="268"/>
    </row>
    <row r="229" spans="2:16" ht="30" customHeight="1" x14ac:dyDescent="0.3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5737</v>
      </c>
      <c r="O229" s="283"/>
      <c r="P229" s="283"/>
    </row>
    <row r="230" spans="2:16" ht="30" customHeight="1" x14ac:dyDescent="0.3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 x14ac:dyDescent="0.3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 x14ac:dyDescent="0.3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 x14ac:dyDescent="0.3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 x14ac:dyDescent="0.3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 x14ac:dyDescent="0.3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 x14ac:dyDescent="0.3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 x14ac:dyDescent="0.3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 x14ac:dyDescent="0.3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 x14ac:dyDescent="0.3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 x14ac:dyDescent="0.3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 x14ac:dyDescent="0.3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 x14ac:dyDescent="0.3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 x14ac:dyDescent="0.3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 x14ac:dyDescent="0.3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 x14ac:dyDescent="0.3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 x14ac:dyDescent="0.3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 x14ac:dyDescent="0.3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 x14ac:dyDescent="0.3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 x14ac:dyDescent="0.3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 x14ac:dyDescent="0.3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 x14ac:dyDescent="0.3">
      <c r="B251" s="294"/>
      <c r="C251" s="295"/>
      <c r="D251" s="297"/>
      <c r="E251" s="275"/>
      <c r="F251" s="268" t="s">
        <v>5660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 x14ac:dyDescent="0.3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 x14ac:dyDescent="0.3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 x14ac:dyDescent="0.3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 x14ac:dyDescent="0.3">
      <c r="B255" s="294"/>
      <c r="C255" s="295"/>
      <c r="D255" s="297"/>
      <c r="E255" s="287"/>
      <c r="F255" s="282" t="s">
        <v>5658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 x14ac:dyDescent="0.3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 x14ac:dyDescent="0.3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 x14ac:dyDescent="0.3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 x14ac:dyDescent="0.3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 x14ac:dyDescent="0.3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 x14ac:dyDescent="0.3">
      <c r="B261" s="294"/>
      <c r="C261" s="295"/>
      <c r="D261" s="297"/>
      <c r="E261" s="287"/>
      <c r="F261" s="282" t="s">
        <v>5680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 x14ac:dyDescent="0.3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 x14ac:dyDescent="0.3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 x14ac:dyDescent="0.3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 x14ac:dyDescent="0.3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 x14ac:dyDescent="0.3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 x14ac:dyDescent="0.3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 x14ac:dyDescent="0.3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 x14ac:dyDescent="0.3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 x14ac:dyDescent="0.3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5505</v>
      </c>
      <c r="L270" s="268"/>
      <c r="M270" s="268"/>
      <c r="N270" s="268"/>
      <c r="O270" s="268"/>
      <c r="P270" s="268"/>
    </row>
    <row r="271" spans="2:16" ht="30" customHeight="1" x14ac:dyDescent="0.3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5506</v>
      </c>
      <c r="L271" s="283"/>
      <c r="M271" s="283"/>
      <c r="N271" s="268"/>
      <c r="O271" s="268"/>
      <c r="P271" s="268"/>
    </row>
    <row r="272" spans="2:16" ht="30" customHeight="1" x14ac:dyDescent="0.3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5507</v>
      </c>
      <c r="L272" s="283"/>
      <c r="M272" s="283"/>
      <c r="N272" s="268"/>
      <c r="O272" s="268"/>
      <c r="P272" s="268"/>
    </row>
    <row r="273" spans="2:16" ht="30" customHeight="1" x14ac:dyDescent="0.3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5519</v>
      </c>
      <c r="L273" s="283"/>
      <c r="M273" s="283"/>
      <c r="N273" s="268"/>
      <c r="O273" s="268"/>
      <c r="P273" s="268"/>
    </row>
    <row r="274" spans="2:16" ht="30" customHeight="1" x14ac:dyDescent="0.3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 x14ac:dyDescent="0.3">
      <c r="B275" s="267"/>
      <c r="C275" s="268"/>
      <c r="D275" s="272"/>
      <c r="E275" s="273"/>
      <c r="F275" s="268"/>
      <c r="G275" s="268"/>
      <c r="H275" s="268"/>
      <c r="I275" s="274"/>
      <c r="J275" s="278" t="s">
        <v>5751</v>
      </c>
      <c r="K275" s="282" t="s">
        <v>5520</v>
      </c>
      <c r="L275" s="282"/>
      <c r="M275" s="283"/>
      <c r="N275" s="268"/>
      <c r="O275" s="268"/>
      <c r="P275" s="268"/>
    </row>
    <row r="276" spans="2:16" ht="30" customHeight="1" x14ac:dyDescent="0.3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 x14ac:dyDescent="0.3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 x14ac:dyDescent="0.3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 x14ac:dyDescent="0.3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 x14ac:dyDescent="0.3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 x14ac:dyDescent="0.3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 x14ac:dyDescent="0.3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 x14ac:dyDescent="0.3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 x14ac:dyDescent="0.3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 x14ac:dyDescent="0.3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 x14ac:dyDescent="0.3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 x14ac:dyDescent="0.3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 x14ac:dyDescent="0.3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 x14ac:dyDescent="0.3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 x14ac:dyDescent="0.3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 x14ac:dyDescent="0.3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 x14ac:dyDescent="0.3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 x14ac:dyDescent="0.3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 x14ac:dyDescent="0.3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 x14ac:dyDescent="0.3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 x14ac:dyDescent="0.3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 x14ac:dyDescent="0.3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 x14ac:dyDescent="0.3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 x14ac:dyDescent="0.3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 x14ac:dyDescent="0.3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 x14ac:dyDescent="0.3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abSelected="1" topLeftCell="A33" zoomScale="85" zoomScaleNormal="85" workbookViewId="0">
      <selection activeCell="E34" sqref="E34"/>
    </sheetView>
  </sheetViews>
  <sheetFormatPr defaultColWidth="8.75" defaultRowHeight="13.5" x14ac:dyDescent="0.3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 x14ac:dyDescent="0.3">
      <c r="A1" s="102"/>
      <c r="B1" s="102"/>
      <c r="C1" s="102"/>
      <c r="D1" s="102"/>
      <c r="E1" s="102"/>
      <c r="F1" s="102"/>
    </row>
    <row r="2" spans="1:6" ht="17.25" x14ac:dyDescent="0.3">
      <c r="A2" s="102"/>
      <c r="B2" s="420" t="s">
        <v>5788</v>
      </c>
      <c r="C2" s="102"/>
      <c r="D2" s="102"/>
      <c r="E2" s="102"/>
      <c r="F2" s="102"/>
    </row>
    <row r="3" spans="1:6" x14ac:dyDescent="0.3">
      <c r="A3" s="102"/>
      <c r="B3" s="102"/>
      <c r="C3" s="102"/>
      <c r="D3" s="102"/>
      <c r="E3" s="102"/>
      <c r="F3" s="102"/>
    </row>
    <row r="4" spans="1:6" x14ac:dyDescent="0.3">
      <c r="A4" s="102"/>
      <c r="B4" s="102"/>
      <c r="C4" s="102"/>
      <c r="D4" s="102"/>
      <c r="E4" s="102"/>
      <c r="F4" s="102"/>
    </row>
    <row r="5" spans="1:6" x14ac:dyDescent="0.3">
      <c r="A5" s="102"/>
      <c r="B5" s="102"/>
      <c r="C5" s="102"/>
      <c r="D5" s="102"/>
      <c r="E5" s="102"/>
      <c r="F5" s="102"/>
    </row>
    <row r="6" spans="1:6" x14ac:dyDescent="0.3">
      <c r="A6" s="102"/>
      <c r="B6" s="102"/>
      <c r="C6" s="102"/>
      <c r="D6" s="102"/>
      <c r="E6" s="102"/>
      <c r="F6" s="102"/>
    </row>
    <row r="7" spans="1:6" x14ac:dyDescent="0.3">
      <c r="A7" s="102"/>
      <c r="B7" s="102"/>
      <c r="C7" s="102"/>
      <c r="D7" s="102"/>
      <c r="E7" s="102"/>
      <c r="F7" s="102"/>
    </row>
    <row r="8" spans="1:6" x14ac:dyDescent="0.3">
      <c r="A8" s="102"/>
      <c r="B8" s="102"/>
      <c r="C8" s="102"/>
      <c r="D8" s="102"/>
      <c r="E8" s="102"/>
      <c r="F8" s="102"/>
    </row>
    <row r="9" spans="1:6" x14ac:dyDescent="0.3">
      <c r="A9" s="102"/>
      <c r="B9" s="102"/>
      <c r="C9" s="102"/>
      <c r="D9" s="102"/>
      <c r="E9" s="102"/>
      <c r="F9" s="102"/>
    </row>
    <row r="10" spans="1:6" x14ac:dyDescent="0.3">
      <c r="A10" s="102"/>
      <c r="B10" s="102"/>
      <c r="C10" s="102"/>
      <c r="D10" s="102"/>
      <c r="E10" s="102"/>
      <c r="F10" s="102"/>
    </row>
    <row r="11" spans="1:6" x14ac:dyDescent="0.3">
      <c r="A11" s="102"/>
      <c r="B11" s="102"/>
      <c r="C11" s="102"/>
      <c r="D11" s="102"/>
      <c r="E11" s="102"/>
      <c r="F11" s="102"/>
    </row>
    <row r="12" spans="1:6" x14ac:dyDescent="0.3">
      <c r="A12" s="102"/>
      <c r="B12" s="102"/>
      <c r="C12" s="102"/>
      <c r="D12" s="102"/>
      <c r="E12" s="102"/>
      <c r="F12" s="102"/>
    </row>
    <row r="13" spans="1:6" x14ac:dyDescent="0.3">
      <c r="A13" s="102"/>
      <c r="B13" s="102"/>
      <c r="C13" s="102"/>
      <c r="D13" s="102"/>
      <c r="E13" s="102"/>
      <c r="F13" s="102"/>
    </row>
    <row r="14" spans="1:6" x14ac:dyDescent="0.3">
      <c r="A14" s="102"/>
      <c r="B14" s="102"/>
      <c r="C14" s="102"/>
      <c r="D14" s="102"/>
      <c r="E14" s="102"/>
      <c r="F14" s="102"/>
    </row>
    <row r="15" spans="1:6" x14ac:dyDescent="0.3">
      <c r="A15" s="102"/>
      <c r="B15" s="102"/>
      <c r="C15" s="102"/>
      <c r="D15" s="102"/>
      <c r="E15" s="102"/>
      <c r="F15" s="102"/>
    </row>
    <row r="16" spans="1:6" x14ac:dyDescent="0.3">
      <c r="A16" s="102"/>
      <c r="B16" s="102"/>
      <c r="C16" s="102"/>
      <c r="D16" s="102"/>
      <c r="E16" s="102"/>
      <c r="F16" s="102"/>
    </row>
    <row r="17" spans="1:6" x14ac:dyDescent="0.3">
      <c r="A17" s="102"/>
      <c r="B17" s="102"/>
      <c r="C17" s="102"/>
      <c r="D17" s="102"/>
      <c r="E17" s="102"/>
      <c r="F17" s="102"/>
    </row>
    <row r="18" spans="1:6" x14ac:dyDescent="0.3">
      <c r="A18" s="102"/>
      <c r="B18" s="102"/>
      <c r="C18" s="102"/>
      <c r="D18" s="102"/>
      <c r="E18" s="102"/>
      <c r="F18" s="102"/>
    </row>
    <row r="19" spans="1:6" x14ac:dyDescent="0.3">
      <c r="A19" s="102"/>
      <c r="B19" s="102"/>
      <c r="C19" s="102"/>
      <c r="D19" s="102"/>
      <c r="E19" s="102"/>
      <c r="F19" s="102"/>
    </row>
    <row r="20" spans="1:6" x14ac:dyDescent="0.3">
      <c r="A20" s="102"/>
      <c r="B20" s="102"/>
      <c r="C20" s="102"/>
      <c r="D20" s="102"/>
      <c r="E20" s="102"/>
      <c r="F20" s="102"/>
    </row>
    <row r="21" spans="1:6" x14ac:dyDescent="0.3">
      <c r="A21" s="102"/>
      <c r="B21" s="102"/>
      <c r="C21" s="102"/>
      <c r="D21" s="102"/>
      <c r="E21" s="102"/>
      <c r="F21" s="102"/>
    </row>
    <row r="22" spans="1:6" x14ac:dyDescent="0.3">
      <c r="A22" s="102"/>
      <c r="B22" s="102"/>
      <c r="C22" s="102"/>
      <c r="D22" s="102"/>
      <c r="E22" s="102"/>
      <c r="F22" s="102"/>
    </row>
    <row r="23" spans="1:6" x14ac:dyDescent="0.3">
      <c r="A23" s="102"/>
      <c r="B23" s="102"/>
      <c r="C23" s="102"/>
      <c r="D23" s="102"/>
      <c r="E23" s="102"/>
      <c r="F23" s="102"/>
    </row>
    <row r="24" spans="1:6" x14ac:dyDescent="0.3">
      <c r="A24" s="102"/>
      <c r="B24" s="102"/>
      <c r="C24" s="102"/>
      <c r="D24" s="102"/>
      <c r="E24" s="102"/>
      <c r="F24" s="102"/>
    </row>
    <row r="25" spans="1:6" x14ac:dyDescent="0.3">
      <c r="A25" s="102"/>
      <c r="B25" s="102"/>
      <c r="C25" s="102"/>
      <c r="D25" s="102"/>
      <c r="E25" s="102"/>
      <c r="F25" s="102"/>
    </row>
    <row r="26" spans="1:6" x14ac:dyDescent="0.3">
      <c r="A26" s="102"/>
      <c r="B26" s="102"/>
      <c r="C26" s="102"/>
      <c r="D26" s="102"/>
      <c r="E26" s="102"/>
      <c r="F26" s="102"/>
    </row>
    <row r="27" spans="1:6" x14ac:dyDescent="0.3">
      <c r="A27" s="102"/>
      <c r="B27" s="102"/>
      <c r="C27" s="102"/>
      <c r="D27" s="102"/>
      <c r="E27" s="102"/>
      <c r="F27" s="102"/>
    </row>
    <row r="28" spans="1:6" x14ac:dyDescent="0.3">
      <c r="A28" s="102"/>
      <c r="B28" s="102"/>
      <c r="C28" s="102"/>
      <c r="D28" s="102"/>
      <c r="E28" s="102"/>
      <c r="F28" s="102"/>
    </row>
    <row r="29" spans="1:6" x14ac:dyDescent="0.3">
      <c r="A29" s="102"/>
      <c r="B29" s="102"/>
      <c r="C29" s="102"/>
      <c r="D29" s="102"/>
      <c r="E29" s="102"/>
      <c r="F29" s="102"/>
    </row>
    <row r="30" spans="1:6" x14ac:dyDescent="0.3">
      <c r="A30" s="102"/>
      <c r="B30" s="102"/>
      <c r="C30" s="102"/>
      <c r="D30" s="102"/>
      <c r="E30" s="102"/>
      <c r="F30" s="102"/>
    </row>
    <row r="31" spans="1:6" x14ac:dyDescent="0.3">
      <c r="A31" s="102"/>
      <c r="B31" s="102"/>
      <c r="C31" s="102"/>
      <c r="D31" s="102"/>
      <c r="E31" s="102"/>
      <c r="F31" s="102"/>
    </row>
    <row r="32" spans="1:6" x14ac:dyDescent="0.3">
      <c r="A32" s="102"/>
      <c r="B32" s="102"/>
      <c r="C32" s="102"/>
      <c r="D32" s="102"/>
      <c r="E32" s="102"/>
      <c r="F32" s="102"/>
    </row>
    <row r="33" spans="1:6" x14ac:dyDescent="0.3">
      <c r="A33" s="102"/>
      <c r="B33" s="102"/>
      <c r="C33" s="102"/>
      <c r="D33" s="102"/>
      <c r="E33" s="102"/>
      <c r="F33" s="102"/>
    </row>
    <row r="34" spans="1:6" ht="366.6" customHeight="1" x14ac:dyDescent="0.3">
      <c r="A34" s="102"/>
      <c r="B34" s="102"/>
      <c r="C34" s="102"/>
      <c r="D34" s="102"/>
      <c r="E34" s="102"/>
      <c r="F34" s="102"/>
    </row>
    <row r="36" spans="1:6" ht="25.15" customHeight="1" x14ac:dyDescent="0.3">
      <c r="B36" s="41">
        <v>1</v>
      </c>
      <c r="C36" s="44" t="s">
        <v>5711</v>
      </c>
      <c r="D36" s="415"/>
      <c r="E36" s="44"/>
    </row>
    <row r="37" spans="1:6" ht="25.15" customHeight="1" x14ac:dyDescent="0.3">
      <c r="B37" s="41">
        <v>2</v>
      </c>
      <c r="C37" s="44" t="s">
        <v>5710</v>
      </c>
      <c r="D37" s="416" t="s">
        <v>5712</v>
      </c>
      <c r="E37" s="44"/>
    </row>
    <row r="38" spans="1:6" ht="25.15" customHeight="1" x14ac:dyDescent="0.3">
      <c r="B38" s="41">
        <v>3</v>
      </c>
      <c r="C38" s="44" t="s">
        <v>5713</v>
      </c>
      <c r="D38" s="416" t="s">
        <v>5714</v>
      </c>
      <c r="E38" s="44"/>
    </row>
    <row r="39" spans="1:6" ht="25.15" customHeight="1" x14ac:dyDescent="0.3">
      <c r="B39" s="41">
        <v>4</v>
      </c>
      <c r="C39" s="415" t="s">
        <v>5715</v>
      </c>
      <c r="D39" s="416" t="s">
        <v>5716</v>
      </c>
      <c r="E39" s="44"/>
    </row>
    <row r="40" spans="1:6" ht="25.15" customHeight="1" x14ac:dyDescent="0.3">
      <c r="B40" s="41">
        <v>5</v>
      </c>
      <c r="C40" s="44" t="s">
        <v>5717</v>
      </c>
      <c r="D40" s="44"/>
      <c r="E40" s="44"/>
    </row>
    <row r="41" spans="1:6" ht="54" customHeight="1" x14ac:dyDescent="0.3">
      <c r="B41" s="41">
        <v>6</v>
      </c>
      <c r="C41" s="431" t="s">
        <v>5720</v>
      </c>
      <c r="D41" s="432" t="s">
        <v>5721</v>
      </c>
      <c r="E41" s="44"/>
    </row>
    <row r="42" spans="1:6" ht="55.9" customHeight="1" x14ac:dyDescent="0.3">
      <c r="B42" s="41">
        <v>7</v>
      </c>
      <c r="C42" s="44" t="s">
        <v>5782</v>
      </c>
      <c r="D42" s="416" t="s">
        <v>5783</v>
      </c>
      <c r="E42" s="44"/>
    </row>
    <row r="43" spans="1:6" ht="55.9" customHeight="1" x14ac:dyDescent="0.3">
      <c r="B43" s="426">
        <v>8</v>
      </c>
      <c r="C43" s="43" t="s">
        <v>5880</v>
      </c>
      <c r="D43" s="430" t="s">
        <v>5881</v>
      </c>
      <c r="E43" s="44"/>
    </row>
    <row r="44" spans="1:6" ht="55.9" customHeight="1" x14ac:dyDescent="0.3">
      <c r="B44" s="498">
        <v>9</v>
      </c>
      <c r="C44" s="499" t="s">
        <v>5868</v>
      </c>
      <c r="D44" s="497"/>
      <c r="E44" s="44"/>
    </row>
    <row r="45" spans="1:6" ht="79.900000000000006" customHeight="1" x14ac:dyDescent="0.3">
      <c r="B45" s="426">
        <v>10</v>
      </c>
      <c r="C45" s="43" t="s">
        <v>5869</v>
      </c>
      <c r="D45" s="430" t="s">
        <v>5870</v>
      </c>
      <c r="E45" s="44"/>
    </row>
    <row r="46" spans="1:6" ht="79.900000000000006" customHeight="1" x14ac:dyDescent="0.3">
      <c r="B46" s="426">
        <v>11</v>
      </c>
      <c r="C46" s="43" t="s">
        <v>5878</v>
      </c>
      <c r="D46" s="430" t="s">
        <v>5879</v>
      </c>
      <c r="E46" s="44"/>
    </row>
    <row r="47" spans="1:6" ht="64.150000000000006" customHeight="1" x14ac:dyDescent="0.3">
      <c r="B47" s="498">
        <v>12</v>
      </c>
      <c r="C47" s="499" t="s">
        <v>5908</v>
      </c>
      <c r="D47" s="500" t="s">
        <v>5909</v>
      </c>
      <c r="E47" s="44"/>
    </row>
    <row r="48" spans="1:6" ht="25.15" customHeight="1" x14ac:dyDescent="0.3">
      <c r="B48" s="97"/>
    </row>
    <row r="49" spans="2:2" x14ac:dyDescent="0.3">
      <c r="B49" s="97"/>
    </row>
    <row r="50" spans="2:2" x14ac:dyDescent="0.3">
      <c r="B50" s="97"/>
    </row>
    <row r="51" spans="2:2" x14ac:dyDescent="0.3">
      <c r="B51" s="97"/>
    </row>
    <row r="52" spans="2:2" x14ac:dyDescent="0.3">
      <c r="B52" s="97"/>
    </row>
    <row r="53" spans="2:2" x14ac:dyDescent="0.3">
      <c r="B53" s="97"/>
    </row>
    <row r="54" spans="2:2" x14ac:dyDescent="0.3">
      <c r="B54" s="97"/>
    </row>
    <row r="55" spans="2:2" x14ac:dyDescent="0.3">
      <c r="B55" s="97"/>
    </row>
    <row r="56" spans="2:2" x14ac:dyDescent="0.3">
      <c r="B56" s="97"/>
    </row>
    <row r="57" spans="2:2" x14ac:dyDescent="0.3">
      <c r="B57" s="97"/>
    </row>
    <row r="58" spans="2:2" x14ac:dyDescent="0.3">
      <c r="B58" s="97"/>
    </row>
    <row r="59" spans="2:2" x14ac:dyDescent="0.3">
      <c r="B59" s="97"/>
    </row>
    <row r="60" spans="2:2" x14ac:dyDescent="0.3">
      <c r="B60" s="97"/>
    </row>
    <row r="61" spans="2:2" x14ac:dyDescent="0.3">
      <c r="B61" s="97"/>
    </row>
    <row r="62" spans="2:2" x14ac:dyDescent="0.3">
      <c r="B62" s="97"/>
    </row>
    <row r="63" spans="2:2" x14ac:dyDescent="0.3">
      <c r="B63" s="97"/>
    </row>
    <row r="64" spans="2:2" x14ac:dyDescent="0.3">
      <c r="B64" s="97"/>
    </row>
    <row r="65" spans="2:2" x14ac:dyDescent="0.3">
      <c r="B65" s="97"/>
    </row>
    <row r="66" spans="2:2" x14ac:dyDescent="0.3">
      <c r="B66" s="97"/>
    </row>
    <row r="67" spans="2:2" x14ac:dyDescent="0.3">
      <c r="B67" s="97"/>
    </row>
    <row r="68" spans="2:2" x14ac:dyDescent="0.3">
      <c r="B68" s="97"/>
    </row>
    <row r="69" spans="2:2" x14ac:dyDescent="0.3">
      <c r="B69" s="97"/>
    </row>
    <row r="70" spans="2:2" x14ac:dyDescent="0.3">
      <c r="B70" s="97"/>
    </row>
    <row r="71" spans="2:2" x14ac:dyDescent="0.3">
      <c r="B71" s="97"/>
    </row>
    <row r="72" spans="2:2" x14ac:dyDescent="0.3">
      <c r="B72" s="97"/>
    </row>
    <row r="73" spans="2:2" x14ac:dyDescent="0.3">
      <c r="B73" s="97"/>
    </row>
    <row r="74" spans="2:2" x14ac:dyDescent="0.3">
      <c r="B74" s="97"/>
    </row>
    <row r="75" spans="2:2" x14ac:dyDescent="0.3">
      <c r="B75" s="97"/>
    </row>
    <row r="76" spans="2:2" x14ac:dyDescent="0.3">
      <c r="B76" s="97"/>
    </row>
    <row r="77" spans="2:2" x14ac:dyDescent="0.3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2"/>
  <sheetViews>
    <sheetView zoomScale="70" zoomScaleNormal="70" workbookViewId="0">
      <pane xSplit="3" ySplit="3" topLeftCell="D34" activePane="bottomRight" state="frozen"/>
      <selection pane="topRight" activeCell="D1" sqref="D1"/>
      <selection pane="bottomLeft" activeCell="A4" sqref="A4"/>
      <selection pane="bottomRight" activeCell="R38" sqref="R38"/>
    </sheetView>
  </sheetViews>
  <sheetFormatPr defaultColWidth="8.75" defaultRowHeight="13.5" x14ac:dyDescent="0.3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 x14ac:dyDescent="0.3">
      <c r="B2" s="260" t="s">
        <v>5913</v>
      </c>
      <c r="G2" s="467" t="s">
        <v>4026</v>
      </c>
      <c r="H2" s="468"/>
      <c r="I2" s="463" t="s">
        <v>3884</v>
      </c>
      <c r="J2" s="464"/>
      <c r="K2" s="398"/>
      <c r="L2" s="398"/>
    </row>
    <row r="3" spans="2:13" ht="45" customHeight="1" x14ac:dyDescent="0.3">
      <c r="B3" s="175" t="s">
        <v>3867</v>
      </c>
      <c r="C3" s="176" t="s">
        <v>4917</v>
      </c>
      <c r="D3" s="177" t="s">
        <v>5452</v>
      </c>
      <c r="E3" s="175" t="s">
        <v>3868</v>
      </c>
      <c r="F3" s="177" t="s">
        <v>3883</v>
      </c>
      <c r="G3" s="469" t="s">
        <v>3953</v>
      </c>
      <c r="H3" s="470"/>
      <c r="I3" s="434" t="s">
        <v>3880</v>
      </c>
      <c r="J3" s="434" t="s">
        <v>3879</v>
      </c>
      <c r="K3" s="177" t="s">
        <v>5450</v>
      </c>
      <c r="L3" s="177" t="s">
        <v>5690</v>
      </c>
      <c r="M3" s="175" t="s">
        <v>3952</v>
      </c>
    </row>
    <row r="4" spans="2:13" ht="22.9" customHeight="1" x14ac:dyDescent="0.3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 x14ac:dyDescent="0.3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 x14ac:dyDescent="0.3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 x14ac:dyDescent="0.3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 x14ac:dyDescent="0.3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 x14ac:dyDescent="0.3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 x14ac:dyDescent="0.3">
      <c r="B10" s="471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 x14ac:dyDescent="0.3">
      <c r="B11" s="472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 x14ac:dyDescent="0.3">
      <c r="B12" s="472"/>
      <c r="C12" s="205" t="s">
        <v>5407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 x14ac:dyDescent="0.3">
      <c r="B13" s="472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 x14ac:dyDescent="0.3">
      <c r="B14" s="472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 x14ac:dyDescent="0.3">
      <c r="B15" s="472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 x14ac:dyDescent="0.3">
      <c r="B16" s="472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 x14ac:dyDescent="0.3">
      <c r="B17" s="472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 x14ac:dyDescent="0.3">
      <c r="B18" s="472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 x14ac:dyDescent="0.3">
      <c r="B19" s="472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 x14ac:dyDescent="0.3">
      <c r="B20" s="472"/>
      <c r="C20" s="205" t="s">
        <v>5408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 x14ac:dyDescent="0.3">
      <c r="B21" s="472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 x14ac:dyDescent="0.3">
      <c r="B22" s="472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 x14ac:dyDescent="0.3">
      <c r="B23" s="472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5409</v>
      </c>
    </row>
    <row r="24" spans="2:13" ht="22.9" customHeight="1" x14ac:dyDescent="0.3">
      <c r="B24" s="472"/>
      <c r="C24" s="183"/>
      <c r="D24" s="183"/>
      <c r="E24" s="163" t="s">
        <v>5406</v>
      </c>
      <c r="F24" s="160" t="s">
        <v>5405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5409</v>
      </c>
    </row>
    <row r="25" spans="2:13" ht="22.9" customHeight="1" x14ac:dyDescent="0.3">
      <c r="B25" s="472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 x14ac:dyDescent="0.3">
      <c r="B26" s="472"/>
      <c r="C26" s="197" t="s">
        <v>3731</v>
      </c>
      <c r="D26" s="331" t="s">
        <v>5921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 x14ac:dyDescent="0.3">
      <c r="B27" s="472"/>
      <c r="C27" s="205" t="s">
        <v>5922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 x14ac:dyDescent="0.3">
      <c r="B28" s="465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 x14ac:dyDescent="0.3">
      <c r="B29" s="465" t="s">
        <v>5871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 x14ac:dyDescent="0.3">
      <c r="B30" s="466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 x14ac:dyDescent="0.3">
      <c r="B31" s="466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 x14ac:dyDescent="0.3">
      <c r="B32" s="466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 x14ac:dyDescent="0.3">
      <c r="B33" s="466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 x14ac:dyDescent="0.3">
      <c r="B34" s="466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 x14ac:dyDescent="0.3">
      <c r="B35" s="466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 x14ac:dyDescent="0.3">
      <c r="B36" s="466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 x14ac:dyDescent="0.3">
      <c r="B37" s="466"/>
      <c r="C37" s="205" t="s">
        <v>6028</v>
      </c>
      <c r="D37" s="331" t="s">
        <v>6031</v>
      </c>
      <c r="E37" s="385" t="s">
        <v>6029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8" t="s">
        <v>6030</v>
      </c>
    </row>
    <row r="38" spans="2:14" ht="22.9" customHeight="1" x14ac:dyDescent="0.3">
      <c r="B38" s="466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 x14ac:dyDescent="0.3">
      <c r="B39" s="466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 x14ac:dyDescent="0.3">
      <c r="B40" s="471" t="s">
        <v>3869</v>
      </c>
      <c r="C40" s="197" t="s">
        <v>6065</v>
      </c>
      <c r="D40" s="331" t="s">
        <v>6063</v>
      </c>
      <c r="E40" s="385"/>
      <c r="F40" s="386"/>
      <c r="G40" s="387"/>
      <c r="H40" s="388"/>
      <c r="I40" s="385"/>
      <c r="J40" s="380"/>
      <c r="K40" s="400"/>
      <c r="L40" s="400"/>
      <c r="M40" s="390"/>
    </row>
    <row r="41" spans="2:14" ht="22.9" customHeight="1" x14ac:dyDescent="0.3">
      <c r="B41" s="472"/>
      <c r="C41" s="205" t="s">
        <v>6064</v>
      </c>
      <c r="D41" s="183"/>
      <c r="E41" s="385"/>
      <c r="F41" s="386"/>
      <c r="G41" s="387"/>
      <c r="H41" s="388"/>
      <c r="I41" s="385"/>
      <c r="J41" s="380"/>
      <c r="K41" s="400"/>
      <c r="L41" s="400"/>
      <c r="M41" s="389"/>
    </row>
    <row r="42" spans="2:14" ht="22.9" customHeight="1" x14ac:dyDescent="0.3">
      <c r="B42" s="472"/>
      <c r="C42" s="183"/>
      <c r="D42" s="183"/>
      <c r="E42" s="385"/>
      <c r="F42" s="386"/>
      <c r="G42" s="387"/>
      <c r="H42" s="388"/>
      <c r="I42" s="385"/>
      <c r="J42" s="380"/>
      <c r="K42" s="400"/>
      <c r="L42" s="400"/>
      <c r="M42" s="389"/>
    </row>
    <row r="43" spans="2:14" ht="22.9" customHeight="1" x14ac:dyDescent="0.3">
      <c r="B43" s="472"/>
      <c r="C43" s="183"/>
      <c r="D43" s="183"/>
      <c r="E43" s="385"/>
      <c r="F43" s="386"/>
      <c r="G43" s="387"/>
      <c r="H43" s="388"/>
      <c r="I43" s="385"/>
      <c r="J43" s="380"/>
      <c r="K43" s="400"/>
      <c r="L43" s="405"/>
      <c r="M43" s="390"/>
    </row>
    <row r="44" spans="2:14" ht="22.9" customHeight="1" x14ac:dyDescent="0.3">
      <c r="B44" s="472"/>
      <c r="C44" s="183"/>
      <c r="D44" s="183"/>
      <c r="E44" s="433"/>
      <c r="F44" s="386"/>
      <c r="G44" s="387"/>
      <c r="H44" s="388"/>
      <c r="I44" s="385"/>
      <c r="J44" s="380"/>
      <c r="K44" s="400"/>
      <c r="L44" s="405"/>
      <c r="M44" s="390"/>
    </row>
    <row r="45" spans="2:14" ht="22.9" customHeight="1" x14ac:dyDescent="0.3">
      <c r="B45" s="472"/>
      <c r="C45" s="183"/>
      <c r="D45" s="183"/>
      <c r="E45" s="385"/>
      <c r="F45" s="385"/>
      <c r="G45" s="387"/>
      <c r="H45" s="388"/>
      <c r="I45" s="385"/>
      <c r="J45" s="380"/>
      <c r="K45" s="400"/>
      <c r="L45" s="400"/>
      <c r="M45" s="390"/>
    </row>
    <row r="46" spans="2:14" ht="22.9" customHeight="1" x14ac:dyDescent="0.3">
      <c r="B46" s="472"/>
      <c r="C46" s="183"/>
      <c r="D46" s="183"/>
      <c r="E46" s="385"/>
      <c r="F46" s="385"/>
      <c r="G46" s="387"/>
      <c r="H46" s="388"/>
      <c r="I46" s="385"/>
      <c r="J46" s="380"/>
      <c r="K46" s="400"/>
      <c r="L46" s="400"/>
      <c r="M46" s="390"/>
    </row>
    <row r="47" spans="2:14" ht="22.9" customHeight="1" x14ac:dyDescent="0.3">
      <c r="B47" s="472"/>
      <c r="C47" s="183"/>
      <c r="D47" s="183"/>
      <c r="E47" s="163"/>
      <c r="F47" s="160"/>
      <c r="G47" s="162"/>
      <c r="H47" s="161"/>
      <c r="I47" s="160"/>
      <c r="J47" s="160"/>
      <c r="K47" s="403"/>
      <c r="L47" s="403"/>
      <c r="M47" s="161"/>
    </row>
    <row r="48" spans="2:14" ht="22.9" customHeight="1" x14ac:dyDescent="0.3">
      <c r="B48" s="472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 x14ac:dyDescent="0.3">
      <c r="B49" s="472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 x14ac:dyDescent="0.3">
      <c r="B50" s="472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 x14ac:dyDescent="0.3">
      <c r="B51" s="472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 x14ac:dyDescent="0.3">
      <c r="B52" s="472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 x14ac:dyDescent="0.3">
      <c r="B53" s="472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 x14ac:dyDescent="0.3">
      <c r="B54" s="472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 x14ac:dyDescent="0.3">
      <c r="B55" s="472"/>
      <c r="C55" s="451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 x14ac:dyDescent="0.3">
      <c r="B56" s="472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5449</v>
      </c>
    </row>
    <row r="57" spans="2:13" ht="22.9" customHeight="1" x14ac:dyDescent="0.3">
      <c r="B57" s="472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 x14ac:dyDescent="0.3">
      <c r="B58" s="472"/>
      <c r="C58" s="197" t="s">
        <v>4036</v>
      </c>
      <c r="D58" s="331" t="s">
        <v>4924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 x14ac:dyDescent="0.3">
      <c r="B59" s="472"/>
      <c r="C59" s="205" t="s">
        <v>5301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 x14ac:dyDescent="0.3">
      <c r="B60" s="472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 x14ac:dyDescent="0.3">
      <c r="B61" s="472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 x14ac:dyDescent="0.3">
      <c r="B62" s="472"/>
      <c r="C62" s="183"/>
      <c r="D62" s="183"/>
      <c r="E62" s="433" t="s">
        <v>5307</v>
      </c>
      <c r="F62" s="386" t="s">
        <v>5293</v>
      </c>
      <c r="G62" s="387"/>
      <c r="H62" s="388"/>
      <c r="I62" s="385"/>
      <c r="J62" s="380" t="s">
        <v>4050</v>
      </c>
      <c r="K62" s="400"/>
      <c r="L62" s="405" t="s">
        <v>5310</v>
      </c>
      <c r="M62" s="390" t="s">
        <v>3950</v>
      </c>
    </row>
    <row r="63" spans="2:13" ht="22.9" customHeight="1" x14ac:dyDescent="0.3">
      <c r="B63" s="472"/>
      <c r="C63" s="183"/>
      <c r="D63" s="183"/>
      <c r="E63" s="324" t="s">
        <v>3872</v>
      </c>
      <c r="F63" s="324" t="s">
        <v>3839</v>
      </c>
      <c r="G63" s="325"/>
      <c r="H63" s="326"/>
      <c r="I63" s="324"/>
      <c r="J63" s="316" t="s">
        <v>4050</v>
      </c>
      <c r="K63" s="401" t="s">
        <v>3872</v>
      </c>
      <c r="L63" s="401" t="s">
        <v>3873</v>
      </c>
      <c r="M63" s="327" t="s">
        <v>3950</v>
      </c>
    </row>
    <row r="64" spans="2:13" ht="22.9" customHeight="1" x14ac:dyDescent="0.3">
      <c r="B64" s="472"/>
      <c r="C64" s="183"/>
      <c r="D64" s="183"/>
      <c r="E64" s="324" t="s">
        <v>3874</v>
      </c>
      <c r="F64" s="324" t="s">
        <v>3836</v>
      </c>
      <c r="G64" s="325"/>
      <c r="H64" s="326"/>
      <c r="I64" s="324"/>
      <c r="J64" s="316" t="s">
        <v>4050</v>
      </c>
      <c r="K64" s="401" t="s">
        <v>3874</v>
      </c>
      <c r="L64" s="401" t="s">
        <v>3837</v>
      </c>
      <c r="M64" s="327" t="s">
        <v>3950</v>
      </c>
    </row>
    <row r="65" spans="2:13" ht="22.9" customHeight="1" x14ac:dyDescent="0.3">
      <c r="B65" s="472"/>
      <c r="C65" s="183"/>
      <c r="D65" s="183"/>
      <c r="E65" s="163" t="s">
        <v>5300</v>
      </c>
      <c r="F65" s="160" t="s">
        <v>3886</v>
      </c>
      <c r="G65" s="162">
        <v>0.12</v>
      </c>
      <c r="H65" s="161"/>
      <c r="I65" s="160" t="s">
        <v>3881</v>
      </c>
      <c r="J65" s="160"/>
      <c r="K65" s="403"/>
      <c r="L65" s="403"/>
      <c r="M65" s="161"/>
    </row>
    <row r="66" spans="2:13" ht="22.9" customHeight="1" x14ac:dyDescent="0.3">
      <c r="B66" s="472"/>
      <c r="C66" s="205"/>
      <c r="D66" s="183"/>
      <c r="E66" s="160"/>
      <c r="F66" s="160"/>
      <c r="G66" s="193"/>
      <c r="H66" s="161"/>
      <c r="I66" s="160"/>
      <c r="J66" s="160"/>
      <c r="K66" s="403"/>
      <c r="L66" s="403"/>
      <c r="M66" s="164"/>
    </row>
    <row r="67" spans="2:13" ht="22.9" customHeight="1" x14ac:dyDescent="0.3">
      <c r="B67" s="472"/>
      <c r="C67" s="33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 x14ac:dyDescent="0.3">
      <c r="B68" s="472"/>
      <c r="C68" s="33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 x14ac:dyDescent="0.3">
      <c r="B69" s="472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 x14ac:dyDescent="0.3">
      <c r="B70" s="472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 x14ac:dyDescent="0.3">
      <c r="B71" s="472"/>
      <c r="C71" s="333" t="s">
        <v>5298</v>
      </c>
      <c r="D71" s="183"/>
      <c r="E71" s="163" t="s">
        <v>4097</v>
      </c>
      <c r="F71" s="160" t="s">
        <v>3860</v>
      </c>
      <c r="G71" s="193">
        <v>0.1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 x14ac:dyDescent="0.3">
      <c r="B72" s="472"/>
      <c r="C72" s="333" t="s">
        <v>4927</v>
      </c>
      <c r="D72" s="183"/>
      <c r="E72" s="160" t="s">
        <v>3885</v>
      </c>
      <c r="F72" s="160" t="s">
        <v>3861</v>
      </c>
      <c r="G72" s="162">
        <v>0.2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 x14ac:dyDescent="0.3">
      <c r="B73" s="472"/>
      <c r="C73" s="333"/>
      <c r="D73" s="183"/>
      <c r="E73" s="207" t="s">
        <v>4094</v>
      </c>
      <c r="F73" s="160" t="s">
        <v>4095</v>
      </c>
      <c r="G73" s="162">
        <v>1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 x14ac:dyDescent="0.3">
      <c r="B74" s="472"/>
      <c r="C74" s="333"/>
      <c r="D74" s="183"/>
      <c r="E74" s="160" t="s">
        <v>4096</v>
      </c>
      <c r="F74" s="160" t="s">
        <v>3833</v>
      </c>
      <c r="G74" s="347"/>
      <c r="H74" s="161"/>
      <c r="I74" s="160"/>
      <c r="J74" s="160"/>
      <c r="K74" s="403"/>
      <c r="L74" s="403"/>
      <c r="M74" s="208" t="s">
        <v>5449</v>
      </c>
    </row>
    <row r="75" spans="2:13" ht="22.9" customHeight="1" x14ac:dyDescent="0.3">
      <c r="B75" s="472"/>
      <c r="C75" s="184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 x14ac:dyDescent="0.3">
      <c r="B76" s="472"/>
      <c r="C76" s="197" t="s">
        <v>4036</v>
      </c>
      <c r="D76" s="331" t="s">
        <v>5304</v>
      </c>
      <c r="E76" s="385" t="s">
        <v>3895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90" t="s">
        <v>3950</v>
      </c>
    </row>
    <row r="77" spans="2:13" ht="22.9" customHeight="1" x14ac:dyDescent="0.3">
      <c r="B77" s="472"/>
      <c r="C77" s="205" t="s">
        <v>5305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4080</v>
      </c>
    </row>
    <row r="78" spans="2:13" ht="22.9" customHeight="1" x14ac:dyDescent="0.3">
      <c r="B78" s="472"/>
      <c r="C78" s="183"/>
      <c r="D78" s="183"/>
      <c r="E78" s="385" t="s">
        <v>3876</v>
      </c>
      <c r="F78" s="386" t="s">
        <v>3882</v>
      </c>
      <c r="G78" s="387"/>
      <c r="H78" s="388"/>
      <c r="I78" s="385"/>
      <c r="J78" s="380" t="s">
        <v>4050</v>
      </c>
      <c r="K78" s="400" t="s">
        <v>3876</v>
      </c>
      <c r="L78" s="400" t="s">
        <v>3877</v>
      </c>
      <c r="M78" s="389" t="s">
        <v>4087</v>
      </c>
    </row>
    <row r="79" spans="2:13" ht="22.9" customHeight="1" x14ac:dyDescent="0.3">
      <c r="B79" s="472"/>
      <c r="C79" s="183"/>
      <c r="D79" s="183"/>
      <c r="E79" s="385" t="s">
        <v>4082</v>
      </c>
      <c r="F79" s="386" t="s">
        <v>3878</v>
      </c>
      <c r="G79" s="387"/>
      <c r="H79" s="388"/>
      <c r="I79" s="385"/>
      <c r="J79" s="380" t="s">
        <v>4050</v>
      </c>
      <c r="K79" s="400" t="s">
        <v>3875</v>
      </c>
      <c r="L79" s="405" t="s">
        <v>4081</v>
      </c>
      <c r="M79" s="390" t="s">
        <v>3950</v>
      </c>
    </row>
    <row r="80" spans="2:13" ht="22.9" customHeight="1" x14ac:dyDescent="0.3">
      <c r="B80" s="472"/>
      <c r="C80" s="183"/>
      <c r="D80" s="183"/>
      <c r="E80" s="324" t="s">
        <v>3872</v>
      </c>
      <c r="F80" s="324" t="s">
        <v>3839</v>
      </c>
      <c r="G80" s="325"/>
      <c r="H80" s="326"/>
      <c r="I80" s="324"/>
      <c r="J80" s="316" t="s">
        <v>4050</v>
      </c>
      <c r="K80" s="401" t="s">
        <v>3872</v>
      </c>
      <c r="L80" s="401" t="s">
        <v>3873</v>
      </c>
      <c r="M80" s="327" t="s">
        <v>3950</v>
      </c>
    </row>
    <row r="81" spans="2:13" ht="22.9" customHeight="1" x14ac:dyDescent="0.3">
      <c r="B81" s="472"/>
      <c r="C81" s="183"/>
      <c r="D81" s="183"/>
      <c r="E81" s="324" t="s">
        <v>3874</v>
      </c>
      <c r="F81" s="324" t="s">
        <v>3836</v>
      </c>
      <c r="G81" s="325"/>
      <c r="H81" s="326"/>
      <c r="I81" s="324"/>
      <c r="J81" s="316" t="s">
        <v>4050</v>
      </c>
      <c r="K81" s="401" t="s">
        <v>3874</v>
      </c>
      <c r="L81" s="401" t="s">
        <v>3837</v>
      </c>
      <c r="M81" s="327" t="s">
        <v>3950</v>
      </c>
    </row>
    <row r="82" spans="2:13" ht="22.9" customHeight="1" x14ac:dyDescent="0.3">
      <c r="B82" s="472"/>
      <c r="C82" s="183"/>
      <c r="D82" s="183"/>
      <c r="E82" s="160" t="s">
        <v>3922</v>
      </c>
      <c r="F82" s="160" t="s">
        <v>3886</v>
      </c>
      <c r="G82" s="162">
        <v>0.12</v>
      </c>
      <c r="H82" s="161"/>
      <c r="I82" s="160" t="s">
        <v>3881</v>
      </c>
      <c r="J82" s="160"/>
      <c r="K82" s="403"/>
      <c r="L82" s="403"/>
      <c r="M82" s="161"/>
    </row>
    <row r="83" spans="2:13" ht="22.9" customHeight="1" x14ac:dyDescent="0.3">
      <c r="B83" s="472"/>
      <c r="C83" s="333"/>
      <c r="D83" s="183"/>
      <c r="E83" s="198"/>
      <c r="F83" s="198"/>
      <c r="G83" s="206"/>
      <c r="H83" s="199"/>
      <c r="I83" s="198"/>
      <c r="J83" s="198"/>
      <c r="K83" s="402"/>
      <c r="L83" s="402"/>
      <c r="M83" s="199"/>
    </row>
    <row r="84" spans="2:13" ht="22.9" customHeight="1" x14ac:dyDescent="0.3">
      <c r="B84" s="472"/>
      <c r="C84" s="183"/>
      <c r="D84" s="183"/>
      <c r="E84" s="160" t="s">
        <v>5294</v>
      </c>
      <c r="F84" s="160" t="s">
        <v>5293</v>
      </c>
      <c r="G84" s="193">
        <v>0</v>
      </c>
      <c r="H84" s="161" t="s">
        <v>3863</v>
      </c>
      <c r="I84" s="160" t="s">
        <v>3881</v>
      </c>
      <c r="J84" s="160"/>
      <c r="K84" s="403"/>
      <c r="L84" s="403"/>
      <c r="M84" s="164" t="s">
        <v>5295</v>
      </c>
    </row>
    <row r="85" spans="2:13" ht="22.9" customHeight="1" x14ac:dyDescent="0.3">
      <c r="B85" s="472"/>
      <c r="C85" s="183"/>
      <c r="D85" s="183"/>
      <c r="E85" s="160" t="s">
        <v>5289</v>
      </c>
      <c r="F85" s="160" t="s">
        <v>5290</v>
      </c>
      <c r="G85" s="193">
        <v>0.1</v>
      </c>
      <c r="H85" s="161" t="s">
        <v>3863</v>
      </c>
      <c r="I85" s="160" t="s">
        <v>3881</v>
      </c>
      <c r="J85" s="160"/>
      <c r="K85" s="403"/>
      <c r="L85" s="403"/>
      <c r="M85" s="164"/>
    </row>
    <row r="86" spans="2:13" ht="22.9" customHeight="1" x14ac:dyDescent="0.3">
      <c r="B86" s="472"/>
      <c r="C86" s="183"/>
      <c r="D86" s="183"/>
      <c r="E86" s="160" t="s">
        <v>3890</v>
      </c>
      <c r="F86" s="160" t="s">
        <v>3891</v>
      </c>
      <c r="G86" s="162">
        <v>0.15</v>
      </c>
      <c r="H86" s="161" t="s">
        <v>3863</v>
      </c>
      <c r="I86" s="160" t="s">
        <v>3881</v>
      </c>
      <c r="J86" s="160"/>
      <c r="K86" s="403"/>
      <c r="L86" s="403"/>
      <c r="M86" s="164"/>
    </row>
    <row r="87" spans="2:13" ht="22.9" customHeight="1" x14ac:dyDescent="0.3">
      <c r="B87" s="472"/>
      <c r="C87" s="205" t="s">
        <v>5296</v>
      </c>
      <c r="D87" s="183"/>
      <c r="E87" s="160" t="s">
        <v>3892</v>
      </c>
      <c r="F87" s="160" t="s">
        <v>3893</v>
      </c>
      <c r="G87" s="162">
        <v>0.15</v>
      </c>
      <c r="H87" s="161" t="s">
        <v>3863</v>
      </c>
      <c r="I87" s="160" t="s">
        <v>3881</v>
      </c>
      <c r="J87" s="160"/>
      <c r="K87" s="403"/>
      <c r="L87" s="403"/>
      <c r="M87" s="164"/>
    </row>
    <row r="88" spans="2:13" ht="22.9" customHeight="1" x14ac:dyDescent="0.3">
      <c r="B88" s="472"/>
      <c r="C88" s="333" t="s">
        <v>5297</v>
      </c>
      <c r="D88" s="183"/>
      <c r="E88" s="163" t="s">
        <v>5299</v>
      </c>
      <c r="F88" s="160" t="s">
        <v>3864</v>
      </c>
      <c r="G88" s="193">
        <v>1.1499999999999999</v>
      </c>
      <c r="H88" s="161"/>
      <c r="I88" s="160" t="s">
        <v>3881</v>
      </c>
      <c r="J88" s="160"/>
      <c r="K88" s="403"/>
      <c r="L88" s="403"/>
      <c r="M88" s="164"/>
    </row>
    <row r="89" spans="2:13" ht="22.9" customHeight="1" x14ac:dyDescent="0.3">
      <c r="B89" s="472"/>
      <c r="C89" s="333" t="s">
        <v>5298</v>
      </c>
      <c r="D89" s="183"/>
      <c r="E89" s="163" t="s">
        <v>4097</v>
      </c>
      <c r="F89" s="160" t="s">
        <v>3860</v>
      </c>
      <c r="G89" s="193">
        <v>0</v>
      </c>
      <c r="H89" s="161"/>
      <c r="I89" s="160" t="s">
        <v>3881</v>
      </c>
      <c r="J89" s="160"/>
      <c r="K89" s="403"/>
      <c r="L89" s="403"/>
      <c r="M89" s="164"/>
    </row>
    <row r="90" spans="2:13" ht="22.9" customHeight="1" x14ac:dyDescent="0.3">
      <c r="B90" s="472"/>
      <c r="C90" s="333" t="s">
        <v>4927</v>
      </c>
      <c r="D90" s="183"/>
      <c r="E90" s="160" t="s">
        <v>3885</v>
      </c>
      <c r="F90" s="160" t="s">
        <v>3861</v>
      </c>
      <c r="G90" s="193">
        <v>0</v>
      </c>
      <c r="H90" s="161" t="s">
        <v>3863</v>
      </c>
      <c r="I90" s="160" t="s">
        <v>3881</v>
      </c>
      <c r="J90" s="160"/>
      <c r="K90" s="403"/>
      <c r="L90" s="403"/>
      <c r="M90" s="161"/>
    </row>
    <row r="91" spans="2:13" ht="22.9" customHeight="1" x14ac:dyDescent="0.3">
      <c r="B91" s="472"/>
      <c r="C91" s="333"/>
      <c r="D91" s="183"/>
      <c r="E91" s="207" t="s">
        <v>4094</v>
      </c>
      <c r="F91" s="160" t="s">
        <v>4095</v>
      </c>
      <c r="G91" s="162">
        <v>0</v>
      </c>
      <c r="H91" s="161"/>
      <c r="I91" s="160" t="s">
        <v>3881</v>
      </c>
      <c r="J91" s="160"/>
      <c r="K91" s="403"/>
      <c r="L91" s="403"/>
      <c r="M91" s="208" t="s">
        <v>4926</v>
      </c>
    </row>
    <row r="92" spans="2:13" ht="22.9" customHeight="1" x14ac:dyDescent="0.3">
      <c r="B92" s="472"/>
      <c r="C92" s="333"/>
      <c r="D92" s="183"/>
      <c r="E92" s="160" t="s">
        <v>4096</v>
      </c>
      <c r="F92" s="160" t="s">
        <v>3833</v>
      </c>
      <c r="G92" s="347">
        <f>G84+G85+G86+G87</f>
        <v>0.4</v>
      </c>
      <c r="H92" s="161" t="s">
        <v>3863</v>
      </c>
      <c r="I92" s="160" t="s">
        <v>3881</v>
      </c>
      <c r="J92" s="160"/>
      <c r="K92" s="403"/>
      <c r="L92" s="403"/>
      <c r="M92" s="208" t="s">
        <v>5306</v>
      </c>
    </row>
    <row r="93" spans="2:13" ht="22.9" customHeight="1" x14ac:dyDescent="0.3">
      <c r="B93" s="472"/>
      <c r="C93" s="183"/>
      <c r="D93" s="184"/>
      <c r="E93" s="198"/>
      <c r="F93" s="198"/>
      <c r="G93" s="202"/>
      <c r="H93" s="199"/>
      <c r="I93" s="330"/>
      <c r="J93" s="330"/>
      <c r="K93" s="402"/>
      <c r="L93" s="402"/>
      <c r="M93" s="199"/>
    </row>
    <row r="94" spans="2:13" ht="22.9" customHeight="1" x14ac:dyDescent="0.3">
      <c r="B94" s="472"/>
      <c r="C94" s="197" t="s">
        <v>4084</v>
      </c>
      <c r="D94" s="331" t="s">
        <v>4925</v>
      </c>
      <c r="E94" s="385" t="s">
        <v>3899</v>
      </c>
      <c r="F94" s="386" t="s">
        <v>3865</v>
      </c>
      <c r="G94" s="387"/>
      <c r="H94" s="388"/>
      <c r="I94" s="385"/>
      <c r="J94" s="380" t="s">
        <v>4050</v>
      </c>
      <c r="K94" s="400" t="s">
        <v>3870</v>
      </c>
      <c r="L94" s="400" t="s">
        <v>3871</v>
      </c>
      <c r="M94" s="389" t="s">
        <v>3951</v>
      </c>
    </row>
    <row r="95" spans="2:13" ht="22.9" customHeight="1" x14ac:dyDescent="0.3">
      <c r="B95" s="472"/>
      <c r="C95" s="205" t="s">
        <v>4083</v>
      </c>
      <c r="D95" s="183"/>
      <c r="E95" s="385" t="s">
        <v>3945</v>
      </c>
      <c r="F95" s="386" t="s">
        <v>3832</v>
      </c>
      <c r="G95" s="387"/>
      <c r="H95" s="388"/>
      <c r="I95" s="385"/>
      <c r="J95" s="380" t="s">
        <v>4050</v>
      </c>
      <c r="K95" s="400" t="s">
        <v>3945</v>
      </c>
      <c r="L95" s="400" t="s">
        <v>3948</v>
      </c>
      <c r="M95" s="389" t="s">
        <v>4086</v>
      </c>
    </row>
    <row r="96" spans="2:13" ht="22.9" customHeight="1" x14ac:dyDescent="0.3">
      <c r="B96" s="472"/>
      <c r="C96" s="205"/>
      <c r="D96" s="183"/>
      <c r="E96" s="324" t="s">
        <v>3876</v>
      </c>
      <c r="F96" s="324" t="s">
        <v>3882</v>
      </c>
      <c r="G96" s="325"/>
      <c r="H96" s="326"/>
      <c r="I96" s="324"/>
      <c r="J96" s="316" t="s">
        <v>4050</v>
      </c>
      <c r="K96" s="401" t="s">
        <v>3876</v>
      </c>
      <c r="L96" s="401" t="s">
        <v>3877</v>
      </c>
      <c r="M96" s="329" t="s">
        <v>4088</v>
      </c>
    </row>
    <row r="97" spans="2:13" ht="22.9" customHeight="1" x14ac:dyDescent="0.3">
      <c r="B97" s="472"/>
      <c r="C97" s="183"/>
      <c r="D97" s="183"/>
      <c r="E97" s="324" t="s">
        <v>3925</v>
      </c>
      <c r="F97" s="324" t="s">
        <v>3878</v>
      </c>
      <c r="G97" s="325"/>
      <c r="H97" s="326"/>
      <c r="I97" s="324"/>
      <c r="J97" s="316" t="s">
        <v>4050</v>
      </c>
      <c r="K97" s="401" t="s">
        <v>3875</v>
      </c>
      <c r="L97" s="409" t="s">
        <v>4081</v>
      </c>
      <c r="M97" s="329" t="s">
        <v>3951</v>
      </c>
    </row>
    <row r="98" spans="2:13" ht="22.9" customHeight="1" x14ac:dyDescent="0.3">
      <c r="B98" s="472"/>
      <c r="C98" s="183"/>
      <c r="D98" s="183"/>
      <c r="E98" s="447" t="s">
        <v>3890</v>
      </c>
      <c r="F98" s="447" t="s">
        <v>3891</v>
      </c>
      <c r="G98" s="448">
        <v>0.15</v>
      </c>
      <c r="H98" s="449" t="s">
        <v>3863</v>
      </c>
      <c r="I98" s="447" t="s">
        <v>3881</v>
      </c>
      <c r="J98" s="160"/>
      <c r="K98" s="403"/>
      <c r="L98" s="403"/>
      <c r="M98" s="164"/>
    </row>
    <row r="99" spans="2:13" ht="22.9" customHeight="1" x14ac:dyDescent="0.3">
      <c r="B99" s="472"/>
      <c r="C99" s="183"/>
      <c r="D99" s="183"/>
      <c r="E99" s="447" t="s">
        <v>3892</v>
      </c>
      <c r="F99" s="447" t="s">
        <v>3893</v>
      </c>
      <c r="G99" s="448">
        <v>0.15</v>
      </c>
      <c r="H99" s="449" t="s">
        <v>3863</v>
      </c>
      <c r="I99" s="447" t="s">
        <v>3881</v>
      </c>
      <c r="J99" s="160"/>
      <c r="K99" s="403"/>
      <c r="L99" s="403"/>
      <c r="M99" s="164"/>
    </row>
    <row r="100" spans="2:13" ht="22.9" customHeight="1" x14ac:dyDescent="0.3">
      <c r="B100" s="472"/>
      <c r="C100" s="183"/>
      <c r="D100" s="183"/>
      <c r="E100" s="324" t="s">
        <v>4089</v>
      </c>
      <c r="F100" s="324" t="s">
        <v>3839</v>
      </c>
      <c r="G100" s="325"/>
      <c r="H100" s="326"/>
      <c r="I100" s="324"/>
      <c r="J100" s="316" t="s">
        <v>4050</v>
      </c>
      <c r="K100" s="401" t="s">
        <v>3872</v>
      </c>
      <c r="L100" s="401" t="s">
        <v>3873</v>
      </c>
      <c r="M100" s="327" t="s">
        <v>3950</v>
      </c>
    </row>
    <row r="101" spans="2:13" ht="22.9" customHeight="1" x14ac:dyDescent="0.3">
      <c r="B101" s="472"/>
      <c r="C101" s="183"/>
      <c r="D101" s="183"/>
      <c r="E101" s="324" t="s">
        <v>4090</v>
      </c>
      <c r="F101" s="324" t="s">
        <v>3836</v>
      </c>
      <c r="G101" s="325"/>
      <c r="H101" s="326"/>
      <c r="I101" s="324"/>
      <c r="J101" s="316" t="s">
        <v>4050</v>
      </c>
      <c r="K101" s="401" t="s">
        <v>3874</v>
      </c>
      <c r="L101" s="401" t="s">
        <v>3837</v>
      </c>
      <c r="M101" s="327" t="s">
        <v>3950</v>
      </c>
    </row>
    <row r="102" spans="2:13" ht="22.9" customHeight="1" x14ac:dyDescent="0.3">
      <c r="B102" s="472"/>
      <c r="C102" s="183"/>
      <c r="D102" s="183"/>
      <c r="E102" s="160"/>
      <c r="F102" s="160"/>
      <c r="G102" s="162"/>
      <c r="H102" s="161"/>
      <c r="I102" s="160"/>
      <c r="J102" s="160"/>
      <c r="K102" s="403"/>
      <c r="L102" s="403"/>
      <c r="M102" s="164"/>
    </row>
    <row r="103" spans="2:13" ht="22.9" customHeight="1" x14ac:dyDescent="0.3">
      <c r="B103" s="472"/>
      <c r="C103" s="183"/>
      <c r="D103" s="183"/>
      <c r="E103" s="160"/>
      <c r="F103" s="160"/>
      <c r="G103" s="162"/>
      <c r="H103" s="161"/>
      <c r="I103" s="160"/>
      <c r="J103" s="160"/>
      <c r="K103" s="403"/>
      <c r="L103" s="403"/>
      <c r="M103" s="164"/>
    </row>
    <row r="104" spans="2:13" ht="22.9" customHeight="1" x14ac:dyDescent="0.3">
      <c r="B104" s="472"/>
      <c r="C104" s="183"/>
      <c r="D104" s="183"/>
      <c r="E104" s="198"/>
      <c r="F104" s="198"/>
      <c r="G104" s="202"/>
      <c r="H104" s="199"/>
      <c r="I104" s="330"/>
      <c r="J104" s="330"/>
      <c r="K104" s="402"/>
      <c r="L104" s="402"/>
      <c r="M104" s="199"/>
    </row>
    <row r="105" spans="2:13" ht="22.9" customHeight="1" x14ac:dyDescent="0.3">
      <c r="B105" s="472"/>
      <c r="C105" s="197" t="s">
        <v>4091</v>
      </c>
      <c r="D105" s="332" t="s">
        <v>5303</v>
      </c>
      <c r="E105" s="385" t="s">
        <v>4974</v>
      </c>
      <c r="F105" s="386" t="s">
        <v>4975</v>
      </c>
      <c r="G105" s="387"/>
      <c r="H105" s="388"/>
      <c r="I105" s="385"/>
      <c r="J105" s="380" t="s">
        <v>4050</v>
      </c>
      <c r="K105" s="400" t="s">
        <v>4976</v>
      </c>
      <c r="L105" s="400" t="s">
        <v>3871</v>
      </c>
      <c r="M105" s="390" t="s">
        <v>3950</v>
      </c>
    </row>
    <row r="106" spans="2:13" ht="22.9" customHeight="1" x14ac:dyDescent="0.3">
      <c r="B106" s="472"/>
      <c r="C106" s="205" t="s">
        <v>4092</v>
      </c>
      <c r="D106" s="183"/>
      <c r="E106" s="385" t="s">
        <v>3894</v>
      </c>
      <c r="F106" s="386" t="s">
        <v>3839</v>
      </c>
      <c r="G106" s="387"/>
      <c r="H106" s="388"/>
      <c r="I106" s="385"/>
      <c r="J106" s="380" t="s">
        <v>4050</v>
      </c>
      <c r="K106" s="400" t="s">
        <v>3872</v>
      </c>
      <c r="L106" s="400" t="s">
        <v>3873</v>
      </c>
      <c r="M106" s="390" t="s">
        <v>3950</v>
      </c>
    </row>
    <row r="107" spans="2:13" ht="22.9" customHeight="1" x14ac:dyDescent="0.3">
      <c r="B107" s="472"/>
      <c r="C107" s="183"/>
      <c r="D107" s="183"/>
      <c r="E107" s="385" t="s">
        <v>3896</v>
      </c>
      <c r="F107" s="386" t="s">
        <v>3836</v>
      </c>
      <c r="G107" s="387"/>
      <c r="H107" s="388"/>
      <c r="I107" s="385"/>
      <c r="J107" s="380" t="s">
        <v>4050</v>
      </c>
      <c r="K107" s="400" t="s">
        <v>3874</v>
      </c>
      <c r="L107" s="400" t="s">
        <v>3837</v>
      </c>
      <c r="M107" s="390" t="s">
        <v>3950</v>
      </c>
    </row>
    <row r="108" spans="2:13" ht="22.9" customHeight="1" x14ac:dyDescent="0.3">
      <c r="B108" s="472"/>
      <c r="C108" s="183"/>
      <c r="D108" s="183"/>
      <c r="E108" s="385" t="s">
        <v>3875</v>
      </c>
      <c r="F108" s="386" t="s">
        <v>3878</v>
      </c>
      <c r="G108" s="387"/>
      <c r="H108" s="388"/>
      <c r="I108" s="385"/>
      <c r="J108" s="380" t="s">
        <v>4050</v>
      </c>
      <c r="K108" s="400" t="s">
        <v>3875</v>
      </c>
      <c r="L108" s="405" t="s">
        <v>4099</v>
      </c>
      <c r="M108" s="390" t="s">
        <v>3950</v>
      </c>
    </row>
    <row r="109" spans="2:13" ht="22.9" customHeight="1" x14ac:dyDescent="0.3">
      <c r="B109" s="472"/>
      <c r="C109" s="183"/>
      <c r="D109" s="183"/>
      <c r="E109" s="433" t="s">
        <v>5307</v>
      </c>
      <c r="F109" s="386" t="s">
        <v>5308</v>
      </c>
      <c r="G109" s="387"/>
      <c r="H109" s="388"/>
      <c r="I109" s="385"/>
      <c r="J109" s="380" t="s">
        <v>5309</v>
      </c>
      <c r="K109" s="400"/>
      <c r="L109" s="405" t="s">
        <v>5310</v>
      </c>
      <c r="M109" s="390" t="s">
        <v>5311</v>
      </c>
    </row>
    <row r="110" spans="2:13" ht="22.9" customHeight="1" x14ac:dyDescent="0.3">
      <c r="B110" s="472"/>
      <c r="C110" s="183"/>
      <c r="D110" s="183"/>
      <c r="E110" s="160" t="s">
        <v>3921</v>
      </c>
      <c r="F110" s="160" t="s">
        <v>3886</v>
      </c>
      <c r="G110" s="162">
        <v>0.12</v>
      </c>
      <c r="H110" s="161"/>
      <c r="I110" s="160" t="s">
        <v>3881</v>
      </c>
      <c r="J110" s="160"/>
      <c r="K110" s="403"/>
      <c r="L110" s="403"/>
      <c r="M110" s="161"/>
    </row>
    <row r="111" spans="2:13" ht="22.9" customHeight="1" x14ac:dyDescent="0.3">
      <c r="B111" s="472"/>
      <c r="C111" s="183"/>
      <c r="D111" s="183"/>
      <c r="E111" s="198"/>
      <c r="F111" s="198"/>
      <c r="G111" s="206"/>
      <c r="H111" s="199"/>
      <c r="I111" s="198"/>
      <c r="J111" s="198"/>
      <c r="K111" s="402"/>
      <c r="L111" s="402"/>
      <c r="M111" s="200"/>
    </row>
    <row r="112" spans="2:13" ht="22.9" customHeight="1" x14ac:dyDescent="0.3">
      <c r="B112" s="472"/>
      <c r="C112" s="183"/>
      <c r="D112" s="183"/>
      <c r="E112" s="160" t="s">
        <v>5289</v>
      </c>
      <c r="F112" s="160" t="s">
        <v>5290</v>
      </c>
      <c r="G112" s="193">
        <v>0.1</v>
      </c>
      <c r="H112" s="161" t="s">
        <v>3863</v>
      </c>
      <c r="I112" s="160" t="s">
        <v>3881</v>
      </c>
      <c r="J112" s="160"/>
      <c r="K112" s="403"/>
      <c r="L112" s="403"/>
      <c r="M112" s="164"/>
    </row>
    <row r="113" spans="2:14" ht="22.9" customHeight="1" x14ac:dyDescent="0.3">
      <c r="B113" s="472"/>
      <c r="C113" s="183"/>
      <c r="D113" s="183"/>
      <c r="E113" s="160" t="s">
        <v>3890</v>
      </c>
      <c r="F113" s="160" t="s">
        <v>3891</v>
      </c>
      <c r="G113" s="162">
        <v>0.15</v>
      </c>
      <c r="H113" s="161" t="s">
        <v>3863</v>
      </c>
      <c r="I113" s="160" t="s">
        <v>3881</v>
      </c>
      <c r="J113" s="160"/>
      <c r="K113" s="403"/>
      <c r="L113" s="403"/>
      <c r="M113" s="164"/>
    </row>
    <row r="114" spans="2:14" ht="22.9" customHeight="1" x14ac:dyDescent="0.3">
      <c r="B114" s="472"/>
      <c r="C114" s="183"/>
      <c r="D114" s="183"/>
      <c r="E114" s="160" t="s">
        <v>3892</v>
      </c>
      <c r="F114" s="160" t="s">
        <v>3893</v>
      </c>
      <c r="G114" s="162">
        <v>0.15</v>
      </c>
      <c r="H114" s="161" t="s">
        <v>3863</v>
      </c>
      <c r="I114" s="160" t="s">
        <v>3881</v>
      </c>
      <c r="J114" s="160"/>
      <c r="K114" s="403"/>
      <c r="L114" s="403"/>
      <c r="M114" s="164"/>
    </row>
    <row r="115" spans="2:14" ht="22.9" customHeight="1" x14ac:dyDescent="0.3">
      <c r="B115" s="472"/>
      <c r="C115" s="183"/>
      <c r="D115" s="183"/>
      <c r="E115" s="163" t="s">
        <v>5299</v>
      </c>
      <c r="F115" s="160" t="s">
        <v>3864</v>
      </c>
      <c r="G115" s="193">
        <v>1.1499999999999999</v>
      </c>
      <c r="H115" s="161"/>
      <c r="I115" s="160" t="s">
        <v>3881</v>
      </c>
      <c r="J115" s="160"/>
      <c r="K115" s="403"/>
      <c r="L115" s="403"/>
      <c r="M115" s="164"/>
    </row>
    <row r="116" spans="2:14" ht="22.9" customHeight="1" x14ac:dyDescent="0.3">
      <c r="B116" s="472"/>
      <c r="C116" s="183"/>
      <c r="D116" s="183"/>
      <c r="E116" s="163" t="s">
        <v>4097</v>
      </c>
      <c r="F116" s="160" t="s">
        <v>3860</v>
      </c>
      <c r="G116" s="193">
        <v>0.1</v>
      </c>
      <c r="H116" s="161"/>
      <c r="I116" s="160" t="s">
        <v>3881</v>
      </c>
      <c r="J116" s="160"/>
      <c r="K116" s="403"/>
      <c r="L116" s="403"/>
      <c r="M116" s="164"/>
    </row>
    <row r="117" spans="2:14" ht="22.9" customHeight="1" x14ac:dyDescent="0.3">
      <c r="B117" s="472"/>
      <c r="C117" s="205" t="s">
        <v>5296</v>
      </c>
      <c r="D117" s="183"/>
      <c r="E117" s="160" t="s">
        <v>3885</v>
      </c>
      <c r="F117" s="160" t="s">
        <v>3861</v>
      </c>
      <c r="G117" s="162">
        <v>0.2</v>
      </c>
      <c r="H117" s="161" t="s">
        <v>3863</v>
      </c>
      <c r="I117" s="160" t="s">
        <v>3881</v>
      </c>
      <c r="J117" s="160"/>
      <c r="K117" s="403"/>
      <c r="L117" s="403"/>
      <c r="M117" s="161"/>
    </row>
    <row r="118" spans="2:14" ht="22.9" customHeight="1" x14ac:dyDescent="0.3">
      <c r="B118" s="472"/>
      <c r="C118" s="333" t="s">
        <v>5297</v>
      </c>
      <c r="D118" s="183"/>
      <c r="E118" s="207" t="s">
        <v>4094</v>
      </c>
      <c r="F118" s="160" t="s">
        <v>4095</v>
      </c>
      <c r="G118" s="162">
        <v>1</v>
      </c>
      <c r="H118" s="161"/>
      <c r="I118" s="160" t="s">
        <v>3881</v>
      </c>
      <c r="J118" s="160"/>
      <c r="K118" s="403"/>
      <c r="L118" s="403"/>
      <c r="M118" s="208" t="s">
        <v>4926</v>
      </c>
    </row>
    <row r="119" spans="2:14" ht="22.9" customHeight="1" x14ac:dyDescent="0.3">
      <c r="B119" s="472"/>
      <c r="C119" s="333" t="s">
        <v>4927</v>
      </c>
      <c r="D119" s="183"/>
      <c r="E119" s="160" t="s">
        <v>4096</v>
      </c>
      <c r="F119" s="160" t="s">
        <v>3833</v>
      </c>
      <c r="G119" s="347"/>
      <c r="H119" s="161"/>
      <c r="I119" s="160"/>
      <c r="J119" s="160"/>
      <c r="K119" s="403"/>
      <c r="L119" s="403"/>
      <c r="M119" s="208" t="s">
        <v>5449</v>
      </c>
    </row>
    <row r="120" spans="2:14" ht="22.9" customHeight="1" x14ac:dyDescent="0.3">
      <c r="B120" s="472"/>
      <c r="C120" s="333"/>
      <c r="D120" s="183"/>
      <c r="E120" s="198"/>
      <c r="F120" s="198"/>
      <c r="G120" s="206"/>
      <c r="H120" s="199"/>
      <c r="I120" s="198"/>
      <c r="J120" s="198"/>
      <c r="K120" s="402"/>
      <c r="L120" s="402"/>
      <c r="M120" s="199"/>
    </row>
    <row r="121" spans="2:14" ht="22.9" customHeight="1" x14ac:dyDescent="0.3">
      <c r="B121" s="472"/>
      <c r="C121" s="197" t="s">
        <v>5398</v>
      </c>
      <c r="D121" s="332" t="s">
        <v>5399</v>
      </c>
      <c r="E121" s="324" t="s">
        <v>3895</v>
      </c>
      <c r="F121" s="379" t="s">
        <v>3865</v>
      </c>
      <c r="G121" s="325"/>
      <c r="H121" s="326"/>
      <c r="I121" s="324"/>
      <c r="J121" s="316" t="s">
        <v>4050</v>
      </c>
      <c r="K121" s="401" t="s">
        <v>3870</v>
      </c>
      <c r="L121" s="401" t="s">
        <v>3871</v>
      </c>
      <c r="M121" s="327" t="s">
        <v>3950</v>
      </c>
    </row>
    <row r="122" spans="2:14" ht="22.9" customHeight="1" x14ac:dyDescent="0.3">
      <c r="B122" s="472"/>
      <c r="C122" s="205"/>
      <c r="D122" s="183"/>
      <c r="E122" s="324" t="s">
        <v>3894</v>
      </c>
      <c r="F122" s="379" t="s">
        <v>3839</v>
      </c>
      <c r="G122" s="325"/>
      <c r="H122" s="326"/>
      <c r="I122" s="324"/>
      <c r="J122" s="316" t="s">
        <v>4050</v>
      </c>
      <c r="K122" s="401" t="s">
        <v>3872</v>
      </c>
      <c r="L122" s="401" t="s">
        <v>3873</v>
      </c>
      <c r="M122" s="327" t="s">
        <v>3950</v>
      </c>
    </row>
    <row r="123" spans="2:14" ht="22.9" customHeight="1" x14ac:dyDescent="0.3">
      <c r="B123" s="472"/>
      <c r="C123" s="183"/>
      <c r="D123" s="183"/>
      <c r="E123" s="385" t="s">
        <v>5789</v>
      </c>
      <c r="F123" s="386" t="s">
        <v>3836</v>
      </c>
      <c r="G123" s="387"/>
      <c r="H123" s="388"/>
      <c r="I123" s="385"/>
      <c r="J123" s="380" t="s">
        <v>5790</v>
      </c>
      <c r="K123" s="400"/>
      <c r="L123" s="400" t="s">
        <v>5791</v>
      </c>
      <c r="M123" s="390" t="s">
        <v>3950</v>
      </c>
    </row>
    <row r="124" spans="2:14" ht="22.9" customHeight="1" x14ac:dyDescent="0.3">
      <c r="B124" s="472"/>
      <c r="C124" s="183"/>
      <c r="D124" s="183"/>
      <c r="E124" s="380" t="s">
        <v>5464</v>
      </c>
      <c r="F124" s="381" t="s">
        <v>5556</v>
      </c>
      <c r="G124" s="382">
        <v>1</v>
      </c>
      <c r="H124" s="383"/>
      <c r="I124" s="380"/>
      <c r="J124" s="380" t="s">
        <v>4050</v>
      </c>
      <c r="K124" s="399"/>
      <c r="L124" s="399" t="s">
        <v>5465</v>
      </c>
      <c r="M124" s="389" t="s">
        <v>3950</v>
      </c>
    </row>
    <row r="125" spans="2:14" ht="22.9" customHeight="1" x14ac:dyDescent="0.3">
      <c r="B125" s="472"/>
      <c r="C125" s="184"/>
      <c r="D125" s="184"/>
      <c r="E125" s="198"/>
      <c r="F125" s="198"/>
      <c r="G125" s="202"/>
      <c r="H125" s="199"/>
      <c r="I125" s="330"/>
      <c r="J125" s="330"/>
      <c r="K125" s="402"/>
      <c r="L125" s="402"/>
      <c r="M125" s="199"/>
    </row>
    <row r="126" spans="2:14" ht="22.9" customHeight="1" x14ac:dyDescent="0.3">
      <c r="B126" s="472"/>
      <c r="C126" s="197" t="s">
        <v>6045</v>
      </c>
      <c r="D126" s="332" t="s">
        <v>6046</v>
      </c>
      <c r="E126" s="380" t="s">
        <v>3870</v>
      </c>
      <c r="F126" s="381" t="s">
        <v>3865</v>
      </c>
      <c r="G126" s="382"/>
      <c r="H126" s="383"/>
      <c r="I126" s="380"/>
      <c r="J126" s="380" t="s">
        <v>4050</v>
      </c>
      <c r="K126" s="399" t="s">
        <v>3870</v>
      </c>
      <c r="L126" s="399" t="s">
        <v>3871</v>
      </c>
      <c r="M126" s="391" t="s">
        <v>3950</v>
      </c>
      <c r="N126" s="438" t="s">
        <v>6030</v>
      </c>
    </row>
    <row r="127" spans="2:14" ht="22.9" customHeight="1" x14ac:dyDescent="0.3">
      <c r="B127" s="472"/>
      <c r="C127" s="205"/>
      <c r="D127" s="183"/>
      <c r="E127" s="385" t="s">
        <v>3945</v>
      </c>
      <c r="F127" s="386" t="s">
        <v>3832</v>
      </c>
      <c r="G127" s="387"/>
      <c r="H127" s="388"/>
      <c r="I127" s="385"/>
      <c r="J127" s="380" t="s">
        <v>4050</v>
      </c>
      <c r="K127" s="400" t="s">
        <v>3945</v>
      </c>
      <c r="L127" s="400" t="s">
        <v>3948</v>
      </c>
      <c r="M127" s="391" t="s">
        <v>6059</v>
      </c>
    </row>
    <row r="128" spans="2:14" ht="22.9" customHeight="1" x14ac:dyDescent="0.3">
      <c r="B128" s="472"/>
      <c r="C128" s="183"/>
      <c r="D128" s="183"/>
      <c r="E128" s="198"/>
      <c r="F128" s="198"/>
      <c r="G128" s="206"/>
      <c r="H128" s="199"/>
      <c r="I128" s="198"/>
      <c r="J128" s="198"/>
      <c r="K128" s="402"/>
      <c r="L128" s="402"/>
      <c r="M128" s="200"/>
    </row>
    <row r="129" spans="2:13" ht="22.9" customHeight="1" x14ac:dyDescent="0.3">
      <c r="B129" s="465"/>
      <c r="C129" s="184"/>
      <c r="D129" s="184"/>
      <c r="E129" s="198"/>
      <c r="F129" s="198"/>
      <c r="G129" s="202"/>
      <c r="H129" s="199"/>
      <c r="I129" s="330"/>
      <c r="J129" s="330"/>
      <c r="K129" s="402"/>
      <c r="L129" s="402"/>
      <c r="M129" s="199"/>
    </row>
    <row r="130" spans="2:13" ht="22.9" customHeight="1" x14ac:dyDescent="0.3">
      <c r="B130" s="461" t="s">
        <v>5872</v>
      </c>
      <c r="C130" s="197" t="s">
        <v>4048</v>
      </c>
      <c r="D130" s="332" t="s">
        <v>4928</v>
      </c>
      <c r="E130" s="380" t="s">
        <v>3870</v>
      </c>
      <c r="F130" s="381" t="s">
        <v>3865</v>
      </c>
      <c r="G130" s="382"/>
      <c r="H130" s="383"/>
      <c r="I130" s="380"/>
      <c r="J130" s="380" t="s">
        <v>4050</v>
      </c>
      <c r="K130" s="399" t="s">
        <v>3943</v>
      </c>
      <c r="L130" s="399" t="s">
        <v>3944</v>
      </c>
      <c r="M130" s="391" t="s">
        <v>4970</v>
      </c>
    </row>
    <row r="131" spans="2:13" ht="22.9" customHeight="1" x14ac:dyDescent="0.3">
      <c r="B131" s="462"/>
      <c r="C131" s="183"/>
      <c r="D131" s="183"/>
      <c r="E131" s="320" t="s">
        <v>3945</v>
      </c>
      <c r="F131" s="320" t="s">
        <v>3946</v>
      </c>
      <c r="G131" s="321"/>
      <c r="H131" s="322"/>
      <c r="I131" s="320"/>
      <c r="J131" s="320" t="s">
        <v>3881</v>
      </c>
      <c r="K131" s="406" t="s">
        <v>3947</v>
      </c>
      <c r="L131" s="406" t="s">
        <v>3948</v>
      </c>
      <c r="M131" s="323" t="s">
        <v>4044</v>
      </c>
    </row>
    <row r="132" spans="2:13" ht="22.9" customHeight="1" x14ac:dyDescent="0.3">
      <c r="B132" s="462"/>
      <c r="C132" s="183"/>
      <c r="D132" s="183"/>
      <c r="E132" s="320" t="s">
        <v>3876</v>
      </c>
      <c r="F132" s="320" t="s">
        <v>3882</v>
      </c>
      <c r="G132" s="321"/>
      <c r="H132" s="322"/>
      <c r="I132" s="320"/>
      <c r="J132" s="320" t="s">
        <v>3881</v>
      </c>
      <c r="K132" s="406" t="s">
        <v>3876</v>
      </c>
      <c r="L132" s="406" t="s">
        <v>3877</v>
      </c>
      <c r="M132" s="323" t="s">
        <v>4045</v>
      </c>
    </row>
    <row r="133" spans="2:13" ht="22.9" customHeight="1" x14ac:dyDescent="0.3">
      <c r="B133" s="462"/>
      <c r="C133" s="183"/>
      <c r="D133" s="183"/>
      <c r="E133" s="385" t="s">
        <v>4046</v>
      </c>
      <c r="F133" s="386" t="s">
        <v>3839</v>
      </c>
      <c r="G133" s="387"/>
      <c r="H133" s="388"/>
      <c r="I133" s="385"/>
      <c r="J133" s="385" t="s">
        <v>4964</v>
      </c>
      <c r="K133" s="400"/>
      <c r="L133" s="400" t="s">
        <v>4965</v>
      </c>
      <c r="M133" s="390" t="s">
        <v>3950</v>
      </c>
    </row>
    <row r="134" spans="2:13" ht="22.9" customHeight="1" x14ac:dyDescent="0.3">
      <c r="B134" s="462"/>
      <c r="C134" s="183"/>
      <c r="D134" s="183"/>
      <c r="E134" s="385" t="s">
        <v>3874</v>
      </c>
      <c r="F134" s="386" t="s">
        <v>4098</v>
      </c>
      <c r="G134" s="387"/>
      <c r="H134" s="388"/>
      <c r="I134" s="385"/>
      <c r="J134" s="385" t="s">
        <v>4964</v>
      </c>
      <c r="K134" s="400"/>
      <c r="L134" s="400" t="s">
        <v>4963</v>
      </c>
      <c r="M134" s="390" t="s">
        <v>3950</v>
      </c>
    </row>
    <row r="135" spans="2:13" ht="22.9" customHeight="1" x14ac:dyDescent="0.3">
      <c r="B135" s="462"/>
      <c r="C135" s="205"/>
      <c r="D135" s="183"/>
      <c r="E135" s="320" t="s">
        <v>5420</v>
      </c>
      <c r="F135" s="320" t="s">
        <v>5421</v>
      </c>
      <c r="G135" s="321"/>
      <c r="H135" s="322"/>
      <c r="I135" s="320"/>
      <c r="J135" s="320"/>
      <c r="K135" s="406"/>
      <c r="L135" s="406"/>
      <c r="M135" s="329" t="s">
        <v>5422</v>
      </c>
    </row>
    <row r="136" spans="2:13" ht="22.9" customHeight="1" x14ac:dyDescent="0.3">
      <c r="B136" s="462"/>
      <c r="C136" s="205"/>
      <c r="D136" s="183"/>
      <c r="E136" s="324" t="s">
        <v>4019</v>
      </c>
      <c r="F136" s="324" t="s">
        <v>4973</v>
      </c>
      <c r="G136" s="325"/>
      <c r="H136" s="326"/>
      <c r="I136" s="324"/>
      <c r="J136" s="324" t="s">
        <v>4966</v>
      </c>
      <c r="K136" s="401"/>
      <c r="L136" s="401" t="s">
        <v>4963</v>
      </c>
      <c r="M136" s="329" t="s">
        <v>4972</v>
      </c>
    </row>
    <row r="137" spans="2:13" ht="22.9" customHeight="1" x14ac:dyDescent="0.3">
      <c r="B137" s="462"/>
      <c r="C137" s="183"/>
      <c r="D137" s="183"/>
      <c r="E137" s="160" t="s">
        <v>3862</v>
      </c>
      <c r="F137" s="160" t="s">
        <v>3886</v>
      </c>
      <c r="G137" s="162">
        <v>0.3</v>
      </c>
      <c r="H137" s="161"/>
      <c r="I137" s="160" t="s">
        <v>3881</v>
      </c>
      <c r="J137" s="160"/>
      <c r="K137" s="403"/>
      <c r="L137" s="403"/>
      <c r="M137" s="161"/>
    </row>
    <row r="138" spans="2:13" ht="22.9" customHeight="1" x14ac:dyDescent="0.3">
      <c r="B138" s="462"/>
      <c r="C138" s="183"/>
      <c r="D138" s="183"/>
      <c r="E138" s="198"/>
      <c r="F138" s="198"/>
      <c r="G138" s="206"/>
      <c r="H138" s="199"/>
      <c r="I138" s="198"/>
      <c r="J138" s="198"/>
      <c r="K138" s="402"/>
      <c r="L138" s="402"/>
      <c r="M138" s="200"/>
    </row>
    <row r="139" spans="2:13" ht="22.9" customHeight="1" x14ac:dyDescent="0.3">
      <c r="B139" s="462"/>
      <c r="C139" s="183"/>
      <c r="D139" s="183"/>
      <c r="E139" s="198"/>
      <c r="F139" s="198"/>
      <c r="G139" s="206"/>
      <c r="H139" s="199"/>
      <c r="I139" s="198"/>
      <c r="J139" s="198"/>
      <c r="K139" s="402"/>
      <c r="L139" s="402"/>
      <c r="M139" s="200"/>
    </row>
    <row r="140" spans="2:13" ht="22.9" customHeight="1" x14ac:dyDescent="0.3">
      <c r="B140" s="462"/>
      <c r="C140" s="205" t="s">
        <v>4929</v>
      </c>
      <c r="D140" s="183"/>
      <c r="E140" s="198"/>
      <c r="F140" s="198"/>
      <c r="G140" s="206"/>
      <c r="H140" s="199"/>
      <c r="I140" s="198"/>
      <c r="J140" s="198"/>
      <c r="K140" s="402"/>
      <c r="L140" s="402"/>
      <c r="M140" s="200"/>
    </row>
    <row r="141" spans="2:13" ht="22.9" customHeight="1" x14ac:dyDescent="0.3">
      <c r="B141" s="462"/>
      <c r="C141" s="205" t="s">
        <v>4912</v>
      </c>
      <c r="D141" s="183"/>
      <c r="E141" s="198"/>
      <c r="F141" s="198"/>
      <c r="G141" s="206"/>
      <c r="H141" s="199"/>
      <c r="I141" s="198"/>
      <c r="J141" s="198"/>
      <c r="K141" s="402"/>
      <c r="L141" s="402"/>
      <c r="M141" s="200"/>
    </row>
    <row r="142" spans="2:13" ht="22.9" customHeight="1" x14ac:dyDescent="0.3">
      <c r="B142" s="462"/>
      <c r="C142" s="183"/>
      <c r="D142" s="184"/>
      <c r="E142" s="198"/>
      <c r="F142" s="198"/>
      <c r="G142" s="202"/>
      <c r="H142" s="199"/>
      <c r="I142" s="330"/>
      <c r="J142" s="330"/>
      <c r="K142" s="402"/>
      <c r="L142" s="402"/>
      <c r="M142" s="199"/>
    </row>
    <row r="143" spans="2:13" ht="22.9" customHeight="1" x14ac:dyDescent="0.3">
      <c r="B143" s="462"/>
      <c r="C143" s="197" t="s">
        <v>4049</v>
      </c>
      <c r="D143" s="332" t="s">
        <v>5924</v>
      </c>
      <c r="E143" s="316" t="s">
        <v>3870</v>
      </c>
      <c r="F143" s="316" t="s">
        <v>3865</v>
      </c>
      <c r="G143" s="317"/>
      <c r="H143" s="318"/>
      <c r="I143" s="316"/>
      <c r="J143" s="316" t="s">
        <v>4050</v>
      </c>
      <c r="K143" s="404" t="s">
        <v>3870</v>
      </c>
      <c r="L143" s="404" t="s">
        <v>5946</v>
      </c>
      <c r="M143" s="319" t="s">
        <v>3950</v>
      </c>
    </row>
    <row r="144" spans="2:13" ht="22.9" customHeight="1" x14ac:dyDescent="0.3">
      <c r="B144" s="462"/>
      <c r="C144" s="183"/>
      <c r="D144" s="183"/>
      <c r="E144" s="320" t="s">
        <v>3945</v>
      </c>
      <c r="F144" s="320" t="s">
        <v>3832</v>
      </c>
      <c r="G144" s="321"/>
      <c r="H144" s="322"/>
      <c r="I144" s="320"/>
      <c r="J144" s="320" t="s">
        <v>3881</v>
      </c>
      <c r="K144" s="406" t="s">
        <v>3945</v>
      </c>
      <c r="L144" s="406" t="s">
        <v>3948</v>
      </c>
      <c r="M144" s="323" t="s">
        <v>4044</v>
      </c>
    </row>
    <row r="145" spans="2:13" ht="22.9" customHeight="1" x14ac:dyDescent="0.3">
      <c r="B145" s="462"/>
      <c r="C145" s="205" t="s">
        <v>4910</v>
      </c>
      <c r="D145" s="183"/>
      <c r="E145" s="320" t="s">
        <v>3876</v>
      </c>
      <c r="F145" s="320" t="s">
        <v>3882</v>
      </c>
      <c r="G145" s="321"/>
      <c r="H145" s="322"/>
      <c r="I145" s="320"/>
      <c r="J145" s="320" t="s">
        <v>3881</v>
      </c>
      <c r="K145" s="406" t="s">
        <v>3876</v>
      </c>
      <c r="L145" s="406" t="s">
        <v>3877</v>
      </c>
      <c r="M145" s="323" t="s">
        <v>4045</v>
      </c>
    </row>
    <row r="146" spans="2:13" ht="22.9" customHeight="1" x14ac:dyDescent="0.3">
      <c r="B146" s="462"/>
      <c r="C146" s="205" t="s">
        <v>4930</v>
      </c>
      <c r="D146" s="183"/>
      <c r="E146" s="385" t="s">
        <v>4019</v>
      </c>
      <c r="F146" s="386" t="s">
        <v>3841</v>
      </c>
      <c r="G146" s="387"/>
      <c r="H146" s="388"/>
      <c r="I146" s="385"/>
      <c r="J146" s="385" t="s">
        <v>4050</v>
      </c>
      <c r="K146" s="400"/>
      <c r="L146" s="400" t="s">
        <v>3837</v>
      </c>
      <c r="M146" s="390" t="s">
        <v>4064</v>
      </c>
    </row>
    <row r="147" spans="2:13" ht="22.9" customHeight="1" x14ac:dyDescent="0.3">
      <c r="B147" s="462"/>
      <c r="C147" s="205" t="s">
        <v>4911</v>
      </c>
      <c r="D147" s="183"/>
      <c r="E147" s="324" t="s">
        <v>4052</v>
      </c>
      <c r="F147" s="324" t="s">
        <v>4053</v>
      </c>
      <c r="G147" s="325"/>
      <c r="H147" s="326"/>
      <c r="I147" s="324"/>
      <c r="J147" s="324" t="s">
        <v>4050</v>
      </c>
      <c r="K147" s="401"/>
      <c r="L147" s="407" t="s">
        <v>5413</v>
      </c>
      <c r="M147" s="327" t="s">
        <v>4051</v>
      </c>
    </row>
    <row r="148" spans="2:13" ht="22.9" customHeight="1" x14ac:dyDescent="0.3">
      <c r="B148" s="462"/>
      <c r="C148" s="183"/>
      <c r="D148" s="183"/>
      <c r="E148" s="385" t="s">
        <v>4055</v>
      </c>
      <c r="F148" s="386" t="s">
        <v>4054</v>
      </c>
      <c r="G148" s="387"/>
      <c r="H148" s="388"/>
      <c r="I148" s="385"/>
      <c r="J148" s="385" t="s">
        <v>4050</v>
      </c>
      <c r="K148" s="400"/>
      <c r="L148" s="408" t="s">
        <v>5414</v>
      </c>
      <c r="M148" s="390" t="s">
        <v>4051</v>
      </c>
    </row>
    <row r="149" spans="2:13" ht="22.9" customHeight="1" x14ac:dyDescent="0.3">
      <c r="B149" s="462"/>
      <c r="C149" s="183"/>
      <c r="D149" s="183"/>
      <c r="E149" s="324" t="s">
        <v>4056</v>
      </c>
      <c r="F149" s="324" t="s">
        <v>3882</v>
      </c>
      <c r="G149" s="325"/>
      <c r="H149" s="326"/>
      <c r="I149" s="324"/>
      <c r="J149" s="324" t="s">
        <v>4050</v>
      </c>
      <c r="K149" s="401"/>
      <c r="L149" s="407" t="s">
        <v>3877</v>
      </c>
      <c r="M149" s="327" t="s">
        <v>4051</v>
      </c>
    </row>
    <row r="150" spans="2:13" ht="22.9" customHeight="1" x14ac:dyDescent="0.3">
      <c r="B150" s="462"/>
      <c r="C150" s="183"/>
      <c r="D150" s="183"/>
      <c r="E150" s="324" t="s">
        <v>4057</v>
      </c>
      <c r="F150" s="324" t="s">
        <v>4058</v>
      </c>
      <c r="G150" s="325"/>
      <c r="H150" s="326"/>
      <c r="I150" s="324"/>
      <c r="J150" s="324" t="s">
        <v>4059</v>
      </c>
      <c r="K150" s="401"/>
      <c r="L150" s="401"/>
      <c r="M150" s="328" t="s">
        <v>4060</v>
      </c>
    </row>
    <row r="151" spans="2:13" ht="22.9" customHeight="1" x14ac:dyDescent="0.3">
      <c r="B151" s="462"/>
      <c r="C151" s="183"/>
      <c r="D151" s="183"/>
      <c r="E151" s="385" t="s">
        <v>4078</v>
      </c>
      <c r="F151" s="386" t="s">
        <v>4061</v>
      </c>
      <c r="G151" s="387"/>
      <c r="H151" s="388"/>
      <c r="I151" s="385"/>
      <c r="J151" s="385" t="s">
        <v>4050</v>
      </c>
      <c r="K151" s="400"/>
      <c r="L151" s="408" t="s">
        <v>5404</v>
      </c>
      <c r="M151" s="392" t="s">
        <v>5418</v>
      </c>
    </row>
    <row r="152" spans="2:13" ht="22.9" customHeight="1" x14ac:dyDescent="0.3">
      <c r="B152" s="462"/>
      <c r="C152" s="184"/>
      <c r="D152" s="184"/>
      <c r="E152" s="198"/>
      <c r="F152" s="198"/>
      <c r="G152" s="202"/>
      <c r="H152" s="199"/>
      <c r="I152" s="330"/>
      <c r="J152" s="330"/>
      <c r="K152" s="402"/>
      <c r="L152" s="402"/>
      <c r="M152" s="199"/>
    </row>
    <row r="153" spans="2:13" ht="22.9" customHeight="1" x14ac:dyDescent="0.3">
      <c r="B153" s="473" t="s">
        <v>5873</v>
      </c>
      <c r="C153" s="197" t="s">
        <v>4048</v>
      </c>
      <c r="D153" s="332" t="s">
        <v>4933</v>
      </c>
      <c r="E153" s="380" t="s">
        <v>3870</v>
      </c>
      <c r="F153" s="381" t="s">
        <v>3865</v>
      </c>
      <c r="G153" s="382"/>
      <c r="H153" s="383"/>
      <c r="I153" s="380"/>
      <c r="J153" s="385" t="s">
        <v>4050</v>
      </c>
      <c r="K153" s="399" t="s">
        <v>3943</v>
      </c>
      <c r="L153" s="399" t="s">
        <v>3944</v>
      </c>
      <c r="M153" s="391" t="s">
        <v>4983</v>
      </c>
    </row>
    <row r="154" spans="2:13" ht="22.9" customHeight="1" x14ac:dyDescent="0.3">
      <c r="B154" s="474"/>
      <c r="C154" s="183"/>
      <c r="D154" s="183"/>
      <c r="E154" s="320" t="s">
        <v>3945</v>
      </c>
      <c r="F154" s="320" t="s">
        <v>3832</v>
      </c>
      <c r="G154" s="321"/>
      <c r="H154" s="322"/>
      <c r="I154" s="320"/>
      <c r="J154" s="320" t="s">
        <v>3881</v>
      </c>
      <c r="K154" s="406" t="s">
        <v>3945</v>
      </c>
      <c r="L154" s="406" t="s">
        <v>3948</v>
      </c>
      <c r="M154" s="323" t="s">
        <v>4044</v>
      </c>
    </row>
    <row r="155" spans="2:13" ht="22.9" customHeight="1" x14ac:dyDescent="0.3">
      <c r="B155" s="474"/>
      <c r="C155" s="183"/>
      <c r="D155" s="183"/>
      <c r="E155" s="320" t="s">
        <v>3876</v>
      </c>
      <c r="F155" s="320" t="s">
        <v>3882</v>
      </c>
      <c r="G155" s="321"/>
      <c r="H155" s="322"/>
      <c r="I155" s="320"/>
      <c r="J155" s="320" t="s">
        <v>3881</v>
      </c>
      <c r="K155" s="406" t="s">
        <v>3876</v>
      </c>
      <c r="L155" s="406" t="s">
        <v>3877</v>
      </c>
      <c r="M155" s="323" t="s">
        <v>4045</v>
      </c>
    </row>
    <row r="156" spans="2:13" ht="22.9" customHeight="1" x14ac:dyDescent="0.3">
      <c r="B156" s="474"/>
      <c r="C156" s="183"/>
      <c r="D156" s="183"/>
      <c r="E156" s="385" t="s">
        <v>4046</v>
      </c>
      <c r="F156" s="386" t="s">
        <v>4069</v>
      </c>
      <c r="G156" s="387"/>
      <c r="H156" s="388"/>
      <c r="I156" s="385"/>
      <c r="J156" s="385" t="s">
        <v>4986</v>
      </c>
      <c r="K156" s="400"/>
      <c r="L156" s="400" t="s">
        <v>4984</v>
      </c>
      <c r="M156" s="384" t="s">
        <v>3950</v>
      </c>
    </row>
    <row r="157" spans="2:13" ht="22.9" customHeight="1" x14ac:dyDescent="0.3">
      <c r="B157" s="474"/>
      <c r="C157" s="183"/>
      <c r="D157" s="183"/>
      <c r="E157" s="385" t="s">
        <v>4019</v>
      </c>
      <c r="F157" s="386" t="s">
        <v>4915</v>
      </c>
      <c r="G157" s="387"/>
      <c r="H157" s="388"/>
      <c r="I157" s="385"/>
      <c r="J157" s="385" t="s">
        <v>4987</v>
      </c>
      <c r="K157" s="400"/>
      <c r="L157" s="400" t="s">
        <v>4985</v>
      </c>
      <c r="M157" s="384" t="s">
        <v>3950</v>
      </c>
    </row>
    <row r="158" spans="2:13" ht="22.9" customHeight="1" x14ac:dyDescent="0.3">
      <c r="B158" s="474"/>
      <c r="C158" s="183"/>
      <c r="D158" s="183"/>
      <c r="E158" s="385" t="s">
        <v>3874</v>
      </c>
      <c r="F158" s="386" t="s">
        <v>3836</v>
      </c>
      <c r="G158" s="387"/>
      <c r="H158" s="388"/>
      <c r="I158" s="385"/>
      <c r="J158" s="385" t="s">
        <v>4050</v>
      </c>
      <c r="K158" s="400" t="s">
        <v>3874</v>
      </c>
      <c r="L158" s="400" t="s">
        <v>3837</v>
      </c>
      <c r="M158" s="390" t="s">
        <v>4064</v>
      </c>
    </row>
    <row r="159" spans="2:13" ht="22.9" customHeight="1" x14ac:dyDescent="0.3">
      <c r="B159" s="474"/>
      <c r="C159" s="183"/>
      <c r="D159" s="183"/>
      <c r="E159" s="324" t="s">
        <v>4019</v>
      </c>
      <c r="F159" s="324" t="s">
        <v>4935</v>
      </c>
      <c r="G159" s="393"/>
      <c r="H159" s="326"/>
      <c r="I159" s="324"/>
      <c r="J159" s="324"/>
      <c r="K159" s="401"/>
      <c r="L159" s="401"/>
      <c r="M159" s="329" t="s">
        <v>5838</v>
      </c>
    </row>
    <row r="160" spans="2:13" ht="22.9" customHeight="1" x14ac:dyDescent="0.3">
      <c r="B160" s="474"/>
      <c r="C160" s="183"/>
      <c r="D160" s="183"/>
      <c r="E160" s="160" t="s">
        <v>3949</v>
      </c>
      <c r="F160" s="160" t="s">
        <v>3886</v>
      </c>
      <c r="G160" s="162">
        <v>0.16</v>
      </c>
      <c r="H160" s="161"/>
      <c r="I160" s="160" t="s">
        <v>3881</v>
      </c>
      <c r="J160" s="160"/>
      <c r="K160" s="403"/>
      <c r="L160" s="403"/>
      <c r="M160" s="161"/>
    </row>
    <row r="161" spans="2:13" ht="22.9" customHeight="1" x14ac:dyDescent="0.3">
      <c r="B161" s="474"/>
      <c r="C161" s="205" t="s">
        <v>5458</v>
      </c>
      <c r="D161" s="183"/>
      <c r="E161" s="198"/>
      <c r="F161" s="198"/>
      <c r="G161" s="202"/>
      <c r="H161" s="199"/>
      <c r="I161" s="330"/>
      <c r="J161" s="330"/>
      <c r="K161" s="402"/>
      <c r="L161" s="402"/>
      <c r="M161" s="199"/>
    </row>
    <row r="162" spans="2:13" ht="22.9" customHeight="1" x14ac:dyDescent="0.3">
      <c r="B162" s="474"/>
      <c r="C162" s="205" t="s">
        <v>5459</v>
      </c>
      <c r="D162" s="183"/>
      <c r="E162" s="198"/>
      <c r="F162" s="198"/>
      <c r="G162" s="202"/>
      <c r="H162" s="199"/>
      <c r="I162" s="330"/>
      <c r="J162" s="330"/>
      <c r="K162" s="402"/>
      <c r="L162" s="402"/>
      <c r="M162" s="199"/>
    </row>
    <row r="163" spans="2:13" ht="22.9" customHeight="1" x14ac:dyDescent="0.3">
      <c r="B163" s="474"/>
      <c r="C163" s="205" t="s">
        <v>4916</v>
      </c>
      <c r="D163" s="183"/>
      <c r="E163" s="198"/>
      <c r="F163" s="198"/>
      <c r="G163" s="202"/>
      <c r="H163" s="199"/>
      <c r="I163" s="330"/>
      <c r="J163" s="330"/>
      <c r="K163" s="402"/>
      <c r="L163" s="402"/>
      <c r="M163" s="199"/>
    </row>
    <row r="164" spans="2:13" ht="22.9" customHeight="1" x14ac:dyDescent="0.3">
      <c r="B164" s="474"/>
      <c r="C164" s="184"/>
      <c r="D164" s="184"/>
      <c r="E164" s="198"/>
      <c r="F164" s="198"/>
      <c r="G164" s="202"/>
      <c r="H164" s="199"/>
      <c r="I164" s="330"/>
      <c r="J164" s="330"/>
      <c r="K164" s="402"/>
      <c r="L164" s="402"/>
      <c r="M164" s="199"/>
    </row>
    <row r="165" spans="2:13" ht="22.9" customHeight="1" x14ac:dyDescent="0.3">
      <c r="B165" s="474"/>
      <c r="C165" s="354" t="s">
        <v>5362</v>
      </c>
      <c r="D165" s="332" t="s">
        <v>5361</v>
      </c>
      <c r="E165" s="380" t="s">
        <v>3870</v>
      </c>
      <c r="F165" s="381" t="s">
        <v>3865</v>
      </c>
      <c r="G165" s="382"/>
      <c r="H165" s="383"/>
      <c r="I165" s="380"/>
      <c r="J165" s="385" t="s">
        <v>4050</v>
      </c>
      <c r="K165" s="399" t="s">
        <v>3943</v>
      </c>
      <c r="L165" s="399" t="s">
        <v>3944</v>
      </c>
      <c r="M165" s="391" t="s">
        <v>4983</v>
      </c>
    </row>
    <row r="166" spans="2:13" ht="22.9" customHeight="1" x14ac:dyDescent="0.3">
      <c r="B166" s="474"/>
      <c r="C166" s="183"/>
      <c r="D166" s="183"/>
      <c r="E166" s="320" t="s">
        <v>3945</v>
      </c>
      <c r="F166" s="320" t="s">
        <v>3832</v>
      </c>
      <c r="G166" s="321"/>
      <c r="H166" s="322"/>
      <c r="I166" s="320"/>
      <c r="J166" s="320" t="s">
        <v>3881</v>
      </c>
      <c r="K166" s="406" t="s">
        <v>3945</v>
      </c>
      <c r="L166" s="406" t="s">
        <v>3948</v>
      </c>
      <c r="M166" s="323" t="s">
        <v>4044</v>
      </c>
    </row>
    <row r="167" spans="2:13" ht="22.9" customHeight="1" x14ac:dyDescent="0.3">
      <c r="B167" s="474"/>
      <c r="C167" s="183"/>
      <c r="D167" s="183"/>
      <c r="E167" s="320" t="s">
        <v>3876</v>
      </c>
      <c r="F167" s="320" t="s">
        <v>3882</v>
      </c>
      <c r="G167" s="321"/>
      <c r="H167" s="322"/>
      <c r="I167" s="320"/>
      <c r="J167" s="320" t="s">
        <v>3881</v>
      </c>
      <c r="K167" s="406" t="s">
        <v>3876</v>
      </c>
      <c r="L167" s="406" t="s">
        <v>3877</v>
      </c>
      <c r="M167" s="323" t="s">
        <v>4045</v>
      </c>
    </row>
    <row r="168" spans="2:13" ht="22.9" customHeight="1" x14ac:dyDescent="0.3">
      <c r="B168" s="474"/>
      <c r="C168" s="183"/>
      <c r="D168" s="183"/>
      <c r="E168" s="385" t="s">
        <v>3872</v>
      </c>
      <c r="F168" s="386" t="s">
        <v>3838</v>
      </c>
      <c r="G168" s="387"/>
      <c r="H168" s="388"/>
      <c r="I168" s="385"/>
      <c r="J168" s="385" t="s">
        <v>4986</v>
      </c>
      <c r="K168" s="400"/>
      <c r="L168" s="400" t="s">
        <v>4949</v>
      </c>
      <c r="M168" s="384" t="s">
        <v>5448</v>
      </c>
    </row>
    <row r="169" spans="2:13" ht="22.9" customHeight="1" x14ac:dyDescent="0.3">
      <c r="B169" s="474"/>
      <c r="C169" s="183"/>
      <c r="D169" s="183"/>
      <c r="E169" s="385" t="s">
        <v>4019</v>
      </c>
      <c r="F169" s="386" t="s">
        <v>3833</v>
      </c>
      <c r="G169" s="387"/>
      <c r="H169" s="388"/>
      <c r="I169" s="385"/>
      <c r="J169" s="385" t="s">
        <v>4964</v>
      </c>
      <c r="K169" s="400"/>
      <c r="L169" s="400" t="s">
        <v>4985</v>
      </c>
      <c r="M169" s="384" t="s">
        <v>3950</v>
      </c>
    </row>
    <row r="170" spans="2:13" ht="22.9" customHeight="1" x14ac:dyDescent="0.3">
      <c r="B170" s="474"/>
      <c r="C170" s="183"/>
      <c r="D170" s="183"/>
      <c r="E170" s="385" t="s">
        <v>3874</v>
      </c>
      <c r="F170" s="386" t="s">
        <v>3836</v>
      </c>
      <c r="G170" s="387"/>
      <c r="H170" s="388"/>
      <c r="I170" s="385"/>
      <c r="J170" s="385" t="s">
        <v>4050</v>
      </c>
      <c r="K170" s="400" t="s">
        <v>3874</v>
      </c>
      <c r="L170" s="400" t="s">
        <v>3837</v>
      </c>
      <c r="M170" s="390" t="s">
        <v>4064</v>
      </c>
    </row>
    <row r="171" spans="2:13" ht="22.9" customHeight="1" x14ac:dyDescent="0.3">
      <c r="B171" s="474"/>
      <c r="C171" s="183"/>
      <c r="D171" s="183"/>
      <c r="E171" s="324" t="s">
        <v>5543</v>
      </c>
      <c r="F171" s="324" t="s">
        <v>5544</v>
      </c>
      <c r="G171" s="393"/>
      <c r="H171" s="326"/>
      <c r="I171" s="324"/>
      <c r="J171" s="324"/>
      <c r="K171" s="401"/>
      <c r="L171" s="401"/>
      <c r="M171" s="329" t="s">
        <v>5446</v>
      </c>
    </row>
    <row r="172" spans="2:13" ht="22.9" customHeight="1" x14ac:dyDescent="0.3">
      <c r="B172" s="474"/>
      <c r="C172" s="183"/>
      <c r="D172" s="183"/>
      <c r="E172" s="324" t="s">
        <v>5363</v>
      </c>
      <c r="F172" s="324" t="s">
        <v>5293</v>
      </c>
      <c r="G172" s="325"/>
      <c r="H172" s="326"/>
      <c r="I172" s="324"/>
      <c r="J172" s="316" t="s">
        <v>4966</v>
      </c>
      <c r="K172" s="401"/>
      <c r="L172" s="409" t="s">
        <v>5310</v>
      </c>
      <c r="M172" s="327" t="s">
        <v>5311</v>
      </c>
    </row>
    <row r="173" spans="2:13" ht="22.9" customHeight="1" x14ac:dyDescent="0.3">
      <c r="B173" s="474"/>
      <c r="C173" s="183"/>
      <c r="D173" s="183"/>
      <c r="E173" s="160" t="s">
        <v>3949</v>
      </c>
      <c r="F173" s="160" t="s">
        <v>3886</v>
      </c>
      <c r="G173" s="162">
        <v>0.16</v>
      </c>
      <c r="H173" s="161"/>
      <c r="I173" s="160" t="s">
        <v>3881</v>
      </c>
      <c r="J173" s="160"/>
      <c r="K173" s="403"/>
      <c r="L173" s="403"/>
      <c r="M173" s="161"/>
    </row>
    <row r="174" spans="2:13" ht="22.9" customHeight="1" x14ac:dyDescent="0.3">
      <c r="B174" s="474"/>
      <c r="C174" s="205"/>
      <c r="D174" s="183"/>
      <c r="E174" s="198"/>
      <c r="F174" s="198"/>
      <c r="G174" s="202"/>
      <c r="H174" s="199"/>
      <c r="I174" s="330"/>
      <c r="J174" s="330"/>
      <c r="K174" s="402"/>
      <c r="L174" s="402"/>
      <c r="M174" s="199"/>
    </row>
    <row r="175" spans="2:13" ht="22.9" customHeight="1" x14ac:dyDescent="0.3">
      <c r="B175" s="474"/>
      <c r="C175" s="205" t="s">
        <v>5453</v>
      </c>
      <c r="D175" s="183"/>
      <c r="E175" s="160" t="s">
        <v>5289</v>
      </c>
      <c r="F175" s="160" t="s">
        <v>5290</v>
      </c>
      <c r="G175" s="193">
        <v>0.1</v>
      </c>
      <c r="H175" s="161" t="s">
        <v>3863</v>
      </c>
      <c r="I175" s="160" t="s">
        <v>3881</v>
      </c>
      <c r="J175" s="160"/>
      <c r="K175" s="403"/>
      <c r="L175" s="403"/>
      <c r="M175" s="164"/>
    </row>
    <row r="176" spans="2:13" ht="22.9" customHeight="1" x14ac:dyDescent="0.3">
      <c r="B176" s="474"/>
      <c r="C176" s="205" t="s">
        <v>5454</v>
      </c>
      <c r="D176" s="183"/>
      <c r="E176" s="160" t="s">
        <v>3890</v>
      </c>
      <c r="F176" s="160" t="s">
        <v>3891</v>
      </c>
      <c r="G176" s="162">
        <v>0.15</v>
      </c>
      <c r="H176" s="161" t="s">
        <v>3863</v>
      </c>
      <c r="I176" s="160" t="s">
        <v>3881</v>
      </c>
      <c r="J176" s="160"/>
      <c r="K176" s="403"/>
      <c r="L176" s="403"/>
      <c r="M176" s="164"/>
    </row>
    <row r="177" spans="2:13" ht="22.9" customHeight="1" x14ac:dyDescent="0.3">
      <c r="B177" s="474"/>
      <c r="C177" s="205" t="s">
        <v>5455</v>
      </c>
      <c r="D177" s="183"/>
      <c r="E177" s="160" t="s">
        <v>3892</v>
      </c>
      <c r="F177" s="160" t="s">
        <v>3893</v>
      </c>
      <c r="G177" s="162">
        <v>0.15</v>
      </c>
      <c r="H177" s="161" t="s">
        <v>3863</v>
      </c>
      <c r="I177" s="160" t="s">
        <v>3881</v>
      </c>
      <c r="J177" s="160"/>
      <c r="K177" s="403"/>
      <c r="L177" s="403"/>
      <c r="M177" s="164"/>
    </row>
    <row r="178" spans="2:13" ht="22.9" customHeight="1" x14ac:dyDescent="0.3">
      <c r="B178" s="474"/>
      <c r="C178" s="205" t="s">
        <v>5456</v>
      </c>
      <c r="D178" s="183"/>
      <c r="E178" s="163" t="s">
        <v>5299</v>
      </c>
      <c r="F178" s="160" t="s">
        <v>3864</v>
      </c>
      <c r="G178" s="193">
        <v>1.1499999999999999</v>
      </c>
      <c r="H178" s="161"/>
      <c r="I178" s="160" t="s">
        <v>3881</v>
      </c>
      <c r="J178" s="160"/>
      <c r="K178" s="403"/>
      <c r="L178" s="403"/>
      <c r="M178" s="164"/>
    </row>
    <row r="179" spans="2:13" ht="22.9" customHeight="1" x14ac:dyDescent="0.3">
      <c r="B179" s="474"/>
      <c r="C179" s="205" t="s">
        <v>5457</v>
      </c>
      <c r="D179" s="183"/>
      <c r="E179" s="163" t="s">
        <v>4097</v>
      </c>
      <c r="F179" s="160" t="s">
        <v>3860</v>
      </c>
      <c r="G179" s="193">
        <v>0.1</v>
      </c>
      <c r="H179" s="161" t="s">
        <v>3863</v>
      </c>
      <c r="I179" s="160" t="s">
        <v>3881</v>
      </c>
      <c r="J179" s="160"/>
      <c r="K179" s="403"/>
      <c r="L179" s="403"/>
      <c r="M179" s="164"/>
    </row>
    <row r="180" spans="2:13" ht="22.9" customHeight="1" x14ac:dyDescent="0.3">
      <c r="B180" s="474"/>
      <c r="C180" s="205" t="s">
        <v>5296</v>
      </c>
      <c r="D180" s="183"/>
      <c r="E180" s="160" t="s">
        <v>3885</v>
      </c>
      <c r="F180" s="160" t="s">
        <v>3861</v>
      </c>
      <c r="G180" s="162">
        <v>0.2</v>
      </c>
      <c r="H180" s="161" t="s">
        <v>3863</v>
      </c>
      <c r="I180" s="160" t="s">
        <v>3881</v>
      </c>
      <c r="J180" s="160"/>
      <c r="K180" s="403"/>
      <c r="L180" s="403"/>
      <c r="M180" s="161"/>
    </row>
    <row r="181" spans="2:13" ht="22.9" customHeight="1" x14ac:dyDescent="0.3">
      <c r="B181" s="474"/>
      <c r="C181" s="333" t="s">
        <v>5297</v>
      </c>
      <c r="D181" s="183"/>
      <c r="E181" s="207" t="s">
        <v>4094</v>
      </c>
      <c r="F181" s="160" t="s">
        <v>4095</v>
      </c>
      <c r="G181" s="162">
        <v>1</v>
      </c>
      <c r="H181" s="161"/>
      <c r="I181" s="160" t="s">
        <v>3881</v>
      </c>
      <c r="J181" s="160"/>
      <c r="K181" s="403"/>
      <c r="L181" s="403"/>
      <c r="M181" s="208" t="s">
        <v>4926</v>
      </c>
    </row>
    <row r="182" spans="2:13" ht="22.9" customHeight="1" x14ac:dyDescent="0.3">
      <c r="B182" s="474"/>
      <c r="C182" s="333" t="s">
        <v>4927</v>
      </c>
      <c r="D182" s="183"/>
      <c r="E182" s="160" t="s">
        <v>5447</v>
      </c>
      <c r="F182" s="160"/>
      <c r="G182" s="353"/>
      <c r="H182" s="161"/>
      <c r="I182" s="160"/>
      <c r="J182" s="160"/>
      <c r="K182" s="403"/>
      <c r="L182" s="403"/>
      <c r="M182" s="208" t="s">
        <v>5449</v>
      </c>
    </row>
    <row r="183" spans="2:13" ht="22.9" customHeight="1" x14ac:dyDescent="0.3">
      <c r="B183" s="474"/>
      <c r="C183" s="184"/>
      <c r="D183" s="184"/>
      <c r="E183" s="198"/>
      <c r="F183" s="198"/>
      <c r="G183" s="202"/>
      <c r="H183" s="199"/>
      <c r="I183" s="330"/>
      <c r="J183" s="330"/>
      <c r="K183" s="402"/>
      <c r="L183" s="402"/>
      <c r="M183" s="199"/>
    </row>
    <row r="184" spans="2:13" ht="22.9" customHeight="1" x14ac:dyDescent="0.3">
      <c r="B184" s="474"/>
      <c r="C184" s="197" t="s">
        <v>4049</v>
      </c>
      <c r="D184" s="332" t="s">
        <v>4934</v>
      </c>
      <c r="E184" s="316" t="s">
        <v>3870</v>
      </c>
      <c r="F184" s="316" t="s">
        <v>3865</v>
      </c>
      <c r="G184" s="317"/>
      <c r="H184" s="318"/>
      <c r="I184" s="316"/>
      <c r="J184" s="316" t="s">
        <v>4050</v>
      </c>
      <c r="K184" s="404" t="s">
        <v>3870</v>
      </c>
      <c r="L184" s="404" t="s">
        <v>3871</v>
      </c>
      <c r="M184" s="319" t="s">
        <v>4063</v>
      </c>
    </row>
    <row r="185" spans="2:13" ht="22.9" customHeight="1" x14ac:dyDescent="0.3">
      <c r="B185" s="474"/>
      <c r="C185" s="183"/>
      <c r="D185" s="183"/>
      <c r="E185" s="320" t="s">
        <v>3945</v>
      </c>
      <c r="F185" s="320" t="s">
        <v>3832</v>
      </c>
      <c r="G185" s="321"/>
      <c r="H185" s="322"/>
      <c r="I185" s="320"/>
      <c r="J185" s="320" t="s">
        <v>3881</v>
      </c>
      <c r="K185" s="406" t="s">
        <v>3945</v>
      </c>
      <c r="L185" s="406" t="s">
        <v>3948</v>
      </c>
      <c r="M185" s="323" t="s">
        <v>4044</v>
      </c>
    </row>
    <row r="186" spans="2:13" ht="22.9" customHeight="1" x14ac:dyDescent="0.3">
      <c r="B186" s="474"/>
      <c r="C186" s="205" t="s">
        <v>4910</v>
      </c>
      <c r="D186" s="183"/>
      <c r="E186" s="320" t="s">
        <v>3876</v>
      </c>
      <c r="F186" s="320" t="s">
        <v>3882</v>
      </c>
      <c r="G186" s="321"/>
      <c r="H186" s="322"/>
      <c r="I186" s="320"/>
      <c r="J186" s="320" t="s">
        <v>3881</v>
      </c>
      <c r="K186" s="406" t="s">
        <v>3876</v>
      </c>
      <c r="L186" s="406" t="s">
        <v>3877</v>
      </c>
      <c r="M186" s="323" t="s">
        <v>4045</v>
      </c>
    </row>
    <row r="187" spans="2:13" ht="22.9" customHeight="1" x14ac:dyDescent="0.3">
      <c r="B187" s="474"/>
      <c r="C187" s="205" t="s">
        <v>5460</v>
      </c>
      <c r="D187" s="183"/>
      <c r="E187" s="385" t="s">
        <v>3874</v>
      </c>
      <c r="F187" s="386" t="s">
        <v>3836</v>
      </c>
      <c r="G187" s="387"/>
      <c r="H187" s="388"/>
      <c r="I187" s="385"/>
      <c r="J187" s="385" t="s">
        <v>4050</v>
      </c>
      <c r="K187" s="400"/>
      <c r="L187" s="400" t="s">
        <v>3837</v>
      </c>
      <c r="M187" s="390" t="s">
        <v>4064</v>
      </c>
    </row>
    <row r="188" spans="2:13" ht="22.9" customHeight="1" x14ac:dyDescent="0.3">
      <c r="B188" s="474"/>
      <c r="C188" s="205" t="s">
        <v>4911</v>
      </c>
      <c r="D188" s="183"/>
      <c r="E188" s="324" t="s">
        <v>4052</v>
      </c>
      <c r="F188" s="324" t="s">
        <v>4053</v>
      </c>
      <c r="G188" s="325"/>
      <c r="H188" s="326"/>
      <c r="I188" s="324"/>
      <c r="J188" s="324" t="s">
        <v>4050</v>
      </c>
      <c r="K188" s="401"/>
      <c r="L188" s="407" t="s">
        <v>5413</v>
      </c>
      <c r="M188" s="327" t="s">
        <v>4051</v>
      </c>
    </row>
    <row r="189" spans="2:13" ht="22.9" customHeight="1" x14ac:dyDescent="0.3">
      <c r="B189" s="474"/>
      <c r="C189" s="183"/>
      <c r="D189" s="183"/>
      <c r="E189" s="385" t="s">
        <v>4055</v>
      </c>
      <c r="F189" s="386" t="s">
        <v>4054</v>
      </c>
      <c r="G189" s="387"/>
      <c r="H189" s="388"/>
      <c r="I189" s="385"/>
      <c r="J189" s="385" t="s">
        <v>4050</v>
      </c>
      <c r="K189" s="400"/>
      <c r="L189" s="408" t="s">
        <v>5414</v>
      </c>
      <c r="M189" s="390" t="s">
        <v>4051</v>
      </c>
    </row>
    <row r="190" spans="2:13" ht="22.9" customHeight="1" x14ac:dyDescent="0.3">
      <c r="B190" s="474"/>
      <c r="C190" s="183"/>
      <c r="D190" s="183"/>
      <c r="E190" s="324" t="s">
        <v>4056</v>
      </c>
      <c r="F190" s="324" t="s">
        <v>3882</v>
      </c>
      <c r="G190" s="325"/>
      <c r="H190" s="326"/>
      <c r="I190" s="324"/>
      <c r="J190" s="324" t="s">
        <v>4050</v>
      </c>
      <c r="K190" s="401"/>
      <c r="L190" s="407" t="s">
        <v>3877</v>
      </c>
      <c r="M190" s="327" t="s">
        <v>4051</v>
      </c>
    </row>
    <row r="191" spans="2:13" ht="22.9" customHeight="1" x14ac:dyDescent="0.3">
      <c r="B191" s="474"/>
      <c r="C191" s="183"/>
      <c r="D191" s="183"/>
      <c r="E191" s="324" t="s">
        <v>4057</v>
      </c>
      <c r="F191" s="324" t="s">
        <v>4058</v>
      </c>
      <c r="G191" s="325"/>
      <c r="H191" s="326"/>
      <c r="I191" s="324"/>
      <c r="J191" s="324" t="s">
        <v>4059</v>
      </c>
      <c r="K191" s="401"/>
      <c r="L191" s="401"/>
      <c r="M191" s="328" t="s">
        <v>4060</v>
      </c>
    </row>
    <row r="192" spans="2:13" ht="22.9" customHeight="1" x14ac:dyDescent="0.3">
      <c r="B192" s="474"/>
      <c r="C192" s="183"/>
      <c r="D192" s="183"/>
      <c r="E192" s="385" t="s">
        <v>4078</v>
      </c>
      <c r="F192" s="386" t="s">
        <v>4061</v>
      </c>
      <c r="G192" s="387"/>
      <c r="H192" s="388"/>
      <c r="I192" s="385"/>
      <c r="J192" s="385" t="s">
        <v>4050</v>
      </c>
      <c r="K192" s="400"/>
      <c r="L192" s="408" t="s">
        <v>5404</v>
      </c>
      <c r="M192" s="392" t="s">
        <v>5403</v>
      </c>
    </row>
    <row r="193" spans="2:13" ht="22.9" customHeight="1" x14ac:dyDescent="0.3">
      <c r="B193" s="461"/>
      <c r="C193" s="184"/>
      <c r="D193" s="184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 x14ac:dyDescent="0.3">
      <c r="B194" s="461" t="s">
        <v>5874</v>
      </c>
      <c r="C194" s="197" t="s">
        <v>3772</v>
      </c>
      <c r="D194" s="331" t="s">
        <v>5542</v>
      </c>
      <c r="E194" s="316" t="s">
        <v>3870</v>
      </c>
      <c r="F194" s="316" t="s">
        <v>3865</v>
      </c>
      <c r="G194" s="317"/>
      <c r="H194" s="318"/>
      <c r="I194" s="316"/>
      <c r="J194" s="316" t="s">
        <v>4050</v>
      </c>
      <c r="K194" s="404" t="s">
        <v>3943</v>
      </c>
      <c r="L194" s="404" t="s">
        <v>3871</v>
      </c>
      <c r="M194" s="319" t="s">
        <v>3950</v>
      </c>
    </row>
    <row r="195" spans="2:13" ht="22.9" customHeight="1" x14ac:dyDescent="0.3">
      <c r="B195" s="462"/>
      <c r="C195" s="205"/>
      <c r="D195" s="183"/>
      <c r="E195" s="385" t="s">
        <v>3945</v>
      </c>
      <c r="F195" s="386" t="s">
        <v>3832</v>
      </c>
      <c r="G195" s="387"/>
      <c r="H195" s="388"/>
      <c r="I195" s="385"/>
      <c r="J195" s="380" t="s">
        <v>4050</v>
      </c>
      <c r="K195" s="400" t="s">
        <v>3947</v>
      </c>
      <c r="L195" s="400" t="s">
        <v>3948</v>
      </c>
      <c r="M195" s="389" t="s">
        <v>4080</v>
      </c>
    </row>
    <row r="196" spans="2:13" ht="22.9" customHeight="1" x14ac:dyDescent="0.3">
      <c r="B196" s="462"/>
      <c r="C196" s="183"/>
      <c r="D196" s="183"/>
      <c r="E196" s="324" t="s">
        <v>3876</v>
      </c>
      <c r="F196" s="324" t="s">
        <v>3882</v>
      </c>
      <c r="G196" s="325"/>
      <c r="H196" s="326"/>
      <c r="I196" s="324"/>
      <c r="J196" s="316" t="s">
        <v>4050</v>
      </c>
      <c r="K196" s="401" t="s">
        <v>3876</v>
      </c>
      <c r="L196" s="401" t="s">
        <v>3877</v>
      </c>
      <c r="M196" s="329" t="s">
        <v>4080</v>
      </c>
    </row>
    <row r="197" spans="2:13" ht="22.9" customHeight="1" x14ac:dyDescent="0.3">
      <c r="B197" s="462"/>
      <c r="C197" s="183"/>
      <c r="D197" s="183"/>
      <c r="E197" s="198"/>
      <c r="F197" s="198"/>
      <c r="G197" s="202"/>
      <c r="H197" s="199"/>
      <c r="I197" s="330"/>
      <c r="J197" s="330"/>
      <c r="K197" s="402"/>
      <c r="L197" s="402"/>
      <c r="M197" s="199"/>
    </row>
    <row r="198" spans="2:13" ht="22.9" customHeight="1" x14ac:dyDescent="0.3">
      <c r="B198" s="462"/>
      <c r="C198" s="183"/>
      <c r="D198" s="183"/>
      <c r="E198" s="160"/>
      <c r="F198" s="160"/>
      <c r="G198" s="162"/>
      <c r="H198" s="161"/>
      <c r="I198" s="160"/>
      <c r="J198" s="160"/>
      <c r="K198" s="403"/>
      <c r="L198" s="403"/>
      <c r="M198" s="161"/>
    </row>
    <row r="199" spans="2:13" ht="22.9" customHeight="1" x14ac:dyDescent="0.3">
      <c r="B199" s="462"/>
      <c r="C199" s="184"/>
      <c r="D199" s="184"/>
      <c r="E199" s="198"/>
      <c r="F199" s="198"/>
      <c r="G199" s="202"/>
      <c r="H199" s="199"/>
      <c r="I199" s="330"/>
      <c r="J199" s="330"/>
      <c r="K199" s="402"/>
      <c r="L199" s="402"/>
      <c r="M199" s="199"/>
    </row>
    <row r="200" spans="2:13" ht="22.9" customHeight="1" x14ac:dyDescent="0.3">
      <c r="B200" s="465" t="s">
        <v>5875</v>
      </c>
      <c r="C200" s="197" t="s">
        <v>3730</v>
      </c>
      <c r="D200" s="331" t="s">
        <v>5933</v>
      </c>
      <c r="E200" s="380" t="s">
        <v>5464</v>
      </c>
      <c r="F200" s="381" t="s">
        <v>5556</v>
      </c>
      <c r="G200" s="382">
        <v>1</v>
      </c>
      <c r="H200" s="383"/>
      <c r="I200" s="380"/>
      <c r="J200" s="380" t="s">
        <v>5466</v>
      </c>
      <c r="K200" s="399"/>
      <c r="L200" s="399" t="s">
        <v>5465</v>
      </c>
      <c r="M200" s="389" t="s">
        <v>3950</v>
      </c>
    </row>
    <row r="201" spans="2:13" ht="22.9" customHeight="1" x14ac:dyDescent="0.3">
      <c r="B201" s="466"/>
      <c r="C201" s="183"/>
      <c r="D201" s="183"/>
      <c r="E201" s="324"/>
      <c r="F201" s="379"/>
      <c r="G201" s="325"/>
      <c r="H201" s="326"/>
      <c r="I201" s="324"/>
      <c r="J201" s="316"/>
      <c r="K201" s="401"/>
      <c r="L201" s="401"/>
      <c r="M201" s="329"/>
    </row>
    <row r="202" spans="2:13" ht="22.9" customHeight="1" x14ac:dyDescent="0.3">
      <c r="B202" s="466"/>
      <c r="C202" s="183"/>
      <c r="D202" s="183"/>
      <c r="E202" s="324" t="s">
        <v>5462</v>
      </c>
      <c r="F202" s="324" t="s">
        <v>5463</v>
      </c>
      <c r="G202" s="325"/>
      <c r="H202" s="326"/>
      <c r="I202" s="324"/>
      <c r="J202" s="316" t="s">
        <v>4050</v>
      </c>
      <c r="K202" s="401"/>
      <c r="L202" s="401" t="s">
        <v>4985</v>
      </c>
      <c r="M202" s="327" t="s">
        <v>3950</v>
      </c>
    </row>
    <row r="203" spans="2:13" ht="22.9" customHeight="1" x14ac:dyDescent="0.3">
      <c r="B203" s="466"/>
      <c r="C203" s="183"/>
      <c r="D203" s="183"/>
      <c r="E203" s="324" t="s">
        <v>5461</v>
      </c>
      <c r="F203" s="324" t="s">
        <v>3839</v>
      </c>
      <c r="G203" s="325"/>
      <c r="H203" s="326"/>
      <c r="I203" s="324"/>
      <c r="J203" s="316" t="s">
        <v>4050</v>
      </c>
      <c r="K203" s="401"/>
      <c r="L203" s="401" t="s">
        <v>3873</v>
      </c>
      <c r="M203" s="327" t="s">
        <v>3950</v>
      </c>
    </row>
    <row r="204" spans="2:13" ht="22.9" customHeight="1" x14ac:dyDescent="0.3">
      <c r="B204" s="466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 x14ac:dyDescent="0.3">
      <c r="B205" s="466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 x14ac:dyDescent="0.3">
      <c r="B206" s="466"/>
      <c r="C206" s="183"/>
      <c r="D206" s="183"/>
      <c r="E206" s="160"/>
      <c r="F206" s="160"/>
      <c r="G206" s="162"/>
      <c r="H206" s="161"/>
      <c r="I206" s="160"/>
      <c r="J206" s="160"/>
      <c r="K206" s="403"/>
      <c r="L206" s="403"/>
      <c r="M206" s="164"/>
    </row>
    <row r="207" spans="2:13" ht="22.9" customHeight="1" x14ac:dyDescent="0.3">
      <c r="B207" s="466"/>
      <c r="C207" s="183"/>
      <c r="D207" s="183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 x14ac:dyDescent="0.3">
      <c r="B208" s="466"/>
      <c r="C208" s="184"/>
      <c r="D208" s="184"/>
      <c r="E208" s="198"/>
      <c r="F208" s="198"/>
      <c r="G208" s="202"/>
      <c r="H208" s="199"/>
      <c r="I208" s="330"/>
      <c r="J208" s="330"/>
      <c r="K208" s="402"/>
      <c r="L208" s="402"/>
      <c r="M208" s="199"/>
    </row>
    <row r="209" spans="2:13" ht="22.9" customHeight="1" x14ac:dyDescent="0.3">
      <c r="B209" s="461" t="s">
        <v>5876</v>
      </c>
      <c r="C209" s="197" t="s">
        <v>5637</v>
      </c>
      <c r="D209" s="331" t="s">
        <v>5642</v>
      </c>
      <c r="E209" s="316"/>
      <c r="F209" s="316"/>
      <c r="G209" s="317"/>
      <c r="H209" s="318"/>
      <c r="I209" s="316"/>
      <c r="J209" s="316"/>
      <c r="K209" s="404"/>
      <c r="L209" s="404"/>
      <c r="M209" s="319"/>
    </row>
    <row r="210" spans="2:13" ht="22.9" customHeight="1" x14ac:dyDescent="0.3">
      <c r="B210" s="462"/>
      <c r="C210" s="205"/>
      <c r="D210" s="183"/>
      <c r="E210" s="385" t="s">
        <v>5638</v>
      </c>
      <c r="F210" s="386" t="s">
        <v>5639</v>
      </c>
      <c r="G210" s="387">
        <v>1</v>
      </c>
      <c r="H210" s="388"/>
      <c r="I210" s="385"/>
      <c r="J210" s="380" t="s">
        <v>4050</v>
      </c>
      <c r="K210" s="400"/>
      <c r="L210" s="400" t="s">
        <v>5640</v>
      </c>
      <c r="M210" s="389" t="s">
        <v>5641</v>
      </c>
    </row>
    <row r="211" spans="2:13" ht="22.9" customHeight="1" x14ac:dyDescent="0.3">
      <c r="B211" s="462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 x14ac:dyDescent="0.3">
      <c r="B212" s="462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 x14ac:dyDescent="0.3">
      <c r="B213" s="462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 x14ac:dyDescent="0.3">
      <c r="B214" s="465" t="s">
        <v>5608</v>
      </c>
      <c r="C214" s="197" t="s">
        <v>5629</v>
      </c>
      <c r="D214" s="331" t="s">
        <v>5609</v>
      </c>
      <c r="E214" s="316"/>
      <c r="F214" s="316"/>
      <c r="G214" s="317"/>
      <c r="H214" s="318"/>
      <c r="I214" s="316"/>
      <c r="J214" s="316"/>
      <c r="K214" s="404"/>
      <c r="L214" s="404"/>
      <c r="M214" s="319"/>
    </row>
    <row r="215" spans="2:13" ht="22.9" customHeight="1" x14ac:dyDescent="0.3">
      <c r="B215" s="466"/>
      <c r="C215" s="205" t="s">
        <v>5630</v>
      </c>
      <c r="D215" s="183"/>
      <c r="E215" s="160" t="s">
        <v>5626</v>
      </c>
      <c r="F215" s="160" t="s">
        <v>5612</v>
      </c>
      <c r="G215" s="162">
        <v>1.5</v>
      </c>
      <c r="H215" s="161" t="s">
        <v>5617</v>
      </c>
      <c r="I215" s="160"/>
      <c r="J215" s="160"/>
      <c r="K215" s="403"/>
      <c r="L215" s="403"/>
      <c r="M215" s="161"/>
    </row>
    <row r="216" spans="2:13" ht="22.9" customHeight="1" x14ac:dyDescent="0.3">
      <c r="B216" s="466"/>
      <c r="C216" s="183"/>
      <c r="D216" s="183"/>
      <c r="E216" s="160"/>
      <c r="F216" s="160" t="s">
        <v>5613</v>
      </c>
      <c r="G216" s="162">
        <v>3</v>
      </c>
      <c r="H216" s="161" t="s">
        <v>5617</v>
      </c>
      <c r="I216" s="160"/>
      <c r="J216" s="160"/>
      <c r="K216" s="403"/>
      <c r="L216" s="403"/>
      <c r="M216" s="161"/>
    </row>
    <row r="217" spans="2:13" ht="22.9" customHeight="1" x14ac:dyDescent="0.3">
      <c r="B217" s="466"/>
      <c r="C217" s="183"/>
      <c r="D217" s="183"/>
      <c r="E217" s="160" t="s">
        <v>5626</v>
      </c>
      <c r="F217" s="160" t="s">
        <v>5614</v>
      </c>
      <c r="G217" s="162">
        <v>2</v>
      </c>
      <c r="H217" s="161" t="s">
        <v>5617</v>
      </c>
      <c r="I217" s="160"/>
      <c r="J217" s="160"/>
      <c r="K217" s="403"/>
      <c r="L217" s="403"/>
      <c r="M217" s="161"/>
    </row>
    <row r="218" spans="2:13" ht="22.9" customHeight="1" x14ac:dyDescent="0.3">
      <c r="B218" s="466"/>
      <c r="C218" s="205"/>
      <c r="D218" s="183"/>
      <c r="E218" s="160" t="s">
        <v>5625</v>
      </c>
      <c r="F218" s="160" t="s">
        <v>5615</v>
      </c>
      <c r="G218" s="162">
        <v>1.5</v>
      </c>
      <c r="H218" s="161" t="s">
        <v>5618</v>
      </c>
      <c r="I218" s="160"/>
      <c r="J218" s="160"/>
      <c r="K218" s="403"/>
      <c r="L218" s="403"/>
      <c r="M218" s="161"/>
    </row>
    <row r="219" spans="2:13" ht="22.9" customHeight="1" x14ac:dyDescent="0.3">
      <c r="B219" s="466"/>
      <c r="C219" s="205"/>
      <c r="D219" s="183"/>
      <c r="E219" s="160" t="s">
        <v>5624</v>
      </c>
      <c r="F219" s="160" t="s">
        <v>5616</v>
      </c>
      <c r="G219" s="162">
        <v>2</v>
      </c>
      <c r="H219" s="161" t="s">
        <v>5617</v>
      </c>
      <c r="I219" s="160"/>
      <c r="J219" s="160"/>
      <c r="K219" s="403"/>
      <c r="L219" s="403"/>
      <c r="M219" s="161"/>
    </row>
    <row r="220" spans="2:13" ht="22.9" customHeight="1" x14ac:dyDescent="0.3">
      <c r="B220" s="466"/>
      <c r="C220" s="205" t="s">
        <v>5610</v>
      </c>
      <c r="D220" s="183"/>
      <c r="E220" s="160" t="s">
        <v>5623</v>
      </c>
      <c r="F220" s="160" t="s">
        <v>3878</v>
      </c>
      <c r="G220" s="162">
        <v>0.15</v>
      </c>
      <c r="H220" s="161" t="s">
        <v>5619</v>
      </c>
      <c r="I220" s="160"/>
      <c r="J220" s="160"/>
      <c r="K220" s="403"/>
      <c r="L220" s="403"/>
      <c r="M220" s="161"/>
    </row>
    <row r="221" spans="2:13" ht="22.9" customHeight="1" x14ac:dyDescent="0.3">
      <c r="B221" s="466"/>
      <c r="C221" s="205" t="s">
        <v>5611</v>
      </c>
      <c r="D221" s="183"/>
      <c r="E221" s="160" t="s">
        <v>5622</v>
      </c>
      <c r="F221" s="160" t="s">
        <v>5620</v>
      </c>
      <c r="G221" s="193">
        <f>SQRT(G216^2+G218^2)</f>
        <v>3.3541019662496847</v>
      </c>
      <c r="H221" s="161"/>
      <c r="I221" s="160"/>
      <c r="J221" s="160"/>
      <c r="K221" s="403"/>
      <c r="L221" s="403"/>
      <c r="M221" s="161" t="s">
        <v>5621</v>
      </c>
    </row>
    <row r="222" spans="2:13" ht="22.9" customHeight="1" x14ac:dyDescent="0.3">
      <c r="B222" s="466"/>
      <c r="C222" s="205"/>
      <c r="D222" s="183"/>
      <c r="E222" s="160" t="s">
        <v>5628</v>
      </c>
      <c r="F222" s="160"/>
      <c r="G222" s="193"/>
      <c r="H222" s="161"/>
      <c r="I222" s="160"/>
      <c r="J222" s="160"/>
      <c r="K222" s="403"/>
      <c r="L222" s="403"/>
      <c r="M222" s="161" t="s">
        <v>5627</v>
      </c>
    </row>
    <row r="223" spans="2:13" ht="22.9" customHeight="1" x14ac:dyDescent="0.3">
      <c r="B223" s="466"/>
      <c r="C223" s="205"/>
      <c r="D223" s="183"/>
      <c r="E223" s="160" t="s">
        <v>3862</v>
      </c>
      <c r="F223" s="160" t="s">
        <v>3886</v>
      </c>
      <c r="G223" s="162">
        <v>0.12</v>
      </c>
      <c r="H223" s="161"/>
      <c r="I223" s="160" t="s">
        <v>3881</v>
      </c>
      <c r="J223" s="160"/>
      <c r="K223" s="403"/>
      <c r="L223" s="403"/>
      <c r="M223" s="161"/>
    </row>
    <row r="224" spans="2:13" ht="22.9" customHeight="1" x14ac:dyDescent="0.3">
      <c r="B224" s="466"/>
      <c r="C224" s="205"/>
      <c r="D224" s="183"/>
      <c r="E224" s="160" t="s">
        <v>5631</v>
      </c>
      <c r="F224" s="160" t="s">
        <v>5632</v>
      </c>
      <c r="G224" s="162">
        <v>2</v>
      </c>
      <c r="H224" s="161"/>
      <c r="I224" s="160"/>
      <c r="J224" s="160"/>
      <c r="K224" s="403"/>
      <c r="L224" s="403"/>
      <c r="M224" s="161"/>
    </row>
    <row r="225" spans="2:13" ht="22.9" customHeight="1" x14ac:dyDescent="0.3">
      <c r="B225" s="466"/>
      <c r="C225" s="184"/>
      <c r="D225" s="184"/>
      <c r="E225" s="198"/>
      <c r="F225" s="198"/>
      <c r="G225" s="202"/>
      <c r="H225" s="199"/>
      <c r="I225" s="330"/>
      <c r="J225" s="330"/>
      <c r="K225" s="402"/>
      <c r="L225" s="402"/>
      <c r="M225" s="199"/>
    </row>
    <row r="226" spans="2:13" ht="22.9" customHeight="1" x14ac:dyDescent="0.3">
      <c r="B226" s="461" t="s">
        <v>5877</v>
      </c>
      <c r="C226" s="197" t="s">
        <v>3731</v>
      </c>
      <c r="D226" s="331" t="s">
        <v>5947</v>
      </c>
      <c r="E226" s="385" t="s">
        <v>3874</v>
      </c>
      <c r="F226" s="386" t="s">
        <v>3836</v>
      </c>
      <c r="G226" s="387"/>
      <c r="H226" s="388"/>
      <c r="I226" s="385"/>
      <c r="J226" s="380" t="s">
        <v>4050</v>
      </c>
      <c r="K226" s="400"/>
      <c r="L226" s="400" t="s">
        <v>3837</v>
      </c>
      <c r="M226" s="389" t="s">
        <v>3950</v>
      </c>
    </row>
    <row r="227" spans="2:13" ht="22.9" customHeight="1" x14ac:dyDescent="0.3">
      <c r="B227" s="462"/>
      <c r="C227" s="205" t="s">
        <v>5679</v>
      </c>
      <c r="D227" s="183"/>
      <c r="E227" s="160"/>
      <c r="F227" s="160"/>
      <c r="G227" s="162"/>
      <c r="H227" s="161"/>
      <c r="I227" s="160"/>
      <c r="J227" s="160"/>
      <c r="K227" s="403"/>
      <c r="L227" s="403"/>
      <c r="M227" s="161"/>
    </row>
    <row r="228" spans="2:13" ht="22.9" customHeight="1" x14ac:dyDescent="0.3">
      <c r="B228" s="462"/>
      <c r="C228" s="184"/>
      <c r="D228" s="184"/>
      <c r="E228" s="198"/>
      <c r="F228" s="198"/>
      <c r="G228" s="202"/>
      <c r="H228" s="199"/>
      <c r="I228" s="330"/>
      <c r="J228" s="330"/>
      <c r="K228" s="402"/>
      <c r="L228" s="402"/>
      <c r="M228" s="199"/>
    </row>
    <row r="229" spans="2:13" ht="22.9" customHeight="1" x14ac:dyDescent="0.3">
      <c r="B229" s="461" t="s">
        <v>5845</v>
      </c>
      <c r="C229" s="205" t="s">
        <v>5859</v>
      </c>
      <c r="D229" s="332" t="s">
        <v>5857</v>
      </c>
      <c r="E229" s="385" t="s">
        <v>3874</v>
      </c>
      <c r="F229" s="386" t="s">
        <v>3836</v>
      </c>
      <c r="G229" s="387"/>
      <c r="H229" s="388"/>
      <c r="I229" s="385"/>
      <c r="J229" s="380" t="s">
        <v>5855</v>
      </c>
      <c r="K229" s="400"/>
      <c r="L229" s="400" t="s">
        <v>5856</v>
      </c>
      <c r="M229" s="389" t="s">
        <v>3950</v>
      </c>
    </row>
    <row r="230" spans="2:13" ht="22.9" customHeight="1" x14ac:dyDescent="0.3">
      <c r="B230" s="462"/>
      <c r="C230" s="205"/>
      <c r="D230" s="183"/>
      <c r="E230" s="160"/>
      <c r="F230" s="160"/>
      <c r="G230" s="162"/>
      <c r="H230" s="161"/>
      <c r="I230" s="160"/>
      <c r="J230" s="160"/>
      <c r="K230" s="403"/>
      <c r="L230" s="403"/>
      <c r="M230" s="161"/>
    </row>
    <row r="231" spans="2:13" ht="22.9" customHeight="1" x14ac:dyDescent="0.3">
      <c r="B231" s="462"/>
      <c r="C231" s="184"/>
      <c r="D231" s="184"/>
      <c r="E231" s="198"/>
      <c r="F231" s="198"/>
      <c r="G231" s="202"/>
      <c r="H231" s="199"/>
      <c r="I231" s="330"/>
      <c r="J231" s="330"/>
      <c r="K231" s="402"/>
      <c r="L231" s="402"/>
      <c r="M231" s="199"/>
    </row>
    <row r="232" spans="2:13" ht="22.9" customHeight="1" x14ac:dyDescent="0.3">
      <c r="B232" s="462"/>
      <c r="C232" s="205" t="s">
        <v>5860</v>
      </c>
      <c r="D232" s="332" t="s">
        <v>5858</v>
      </c>
      <c r="E232" s="385" t="s">
        <v>3874</v>
      </c>
      <c r="F232" s="386" t="s">
        <v>3836</v>
      </c>
      <c r="G232" s="387"/>
      <c r="H232" s="388"/>
      <c r="I232" s="385"/>
      <c r="J232" s="380" t="s">
        <v>4050</v>
      </c>
      <c r="K232" s="400"/>
      <c r="L232" s="400" t="s">
        <v>3837</v>
      </c>
      <c r="M232" s="389" t="s">
        <v>3950</v>
      </c>
    </row>
    <row r="233" spans="2:13" ht="22.9" customHeight="1" x14ac:dyDescent="0.3">
      <c r="B233" s="462"/>
      <c r="C233" s="183"/>
      <c r="D233" s="183"/>
      <c r="E233" s="160"/>
      <c r="F233" s="160"/>
      <c r="G233" s="162"/>
      <c r="H233" s="161"/>
      <c r="I233" s="160"/>
      <c r="J233" s="160"/>
      <c r="K233" s="403"/>
      <c r="L233" s="403"/>
      <c r="M233" s="161"/>
    </row>
    <row r="234" spans="2:13" ht="22.9" customHeight="1" x14ac:dyDescent="0.3">
      <c r="B234" s="462"/>
      <c r="C234" s="184"/>
      <c r="D234" s="184"/>
      <c r="E234" s="198"/>
      <c r="F234" s="198"/>
      <c r="G234" s="202"/>
      <c r="H234" s="199"/>
      <c r="I234" s="330"/>
      <c r="J234" s="330"/>
      <c r="K234" s="402"/>
      <c r="L234" s="402"/>
      <c r="M234" s="199"/>
    </row>
    <row r="235" spans="2:13" ht="22.9" customHeight="1" x14ac:dyDescent="0.3">
      <c r="B235" s="462"/>
      <c r="C235" s="205" t="s">
        <v>5848</v>
      </c>
      <c r="D235" s="332" t="s">
        <v>5849</v>
      </c>
      <c r="E235" s="385" t="s">
        <v>5847</v>
      </c>
      <c r="F235" s="386" t="s">
        <v>5846</v>
      </c>
      <c r="G235" s="387"/>
      <c r="H235" s="388"/>
      <c r="I235" s="385"/>
      <c r="J235" s="380" t="s">
        <v>4050</v>
      </c>
      <c r="K235" s="400"/>
      <c r="L235" s="400" t="s">
        <v>5847</v>
      </c>
      <c r="M235" s="389" t="s">
        <v>3950</v>
      </c>
    </row>
    <row r="236" spans="2:13" ht="22.9" customHeight="1" x14ac:dyDescent="0.3">
      <c r="B236" s="462"/>
      <c r="C236" s="183"/>
      <c r="D236" s="183"/>
      <c r="E236" s="160"/>
      <c r="F236" s="160"/>
      <c r="G236" s="162"/>
      <c r="H236" s="161"/>
      <c r="I236" s="160"/>
      <c r="J236" s="160"/>
      <c r="K236" s="403"/>
      <c r="L236" s="403"/>
      <c r="M236" s="161"/>
    </row>
    <row r="237" spans="2:13" ht="22.9" customHeight="1" x14ac:dyDescent="0.3">
      <c r="B237" s="462"/>
      <c r="C237" s="184"/>
      <c r="D237" s="184"/>
      <c r="E237" s="198"/>
      <c r="F237" s="198"/>
      <c r="G237" s="202"/>
      <c r="H237" s="199"/>
      <c r="I237" s="330"/>
      <c r="J237" s="330"/>
      <c r="K237" s="402"/>
      <c r="L237" s="402"/>
      <c r="M237" s="199"/>
    </row>
    <row r="238" spans="2:13" ht="22.9" customHeight="1" x14ac:dyDescent="0.3">
      <c r="B238" s="462"/>
      <c r="C238" s="183"/>
      <c r="D238" s="183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 x14ac:dyDescent="0.3">
      <c r="B239" s="462"/>
      <c r="C239" s="183"/>
      <c r="D239" s="183"/>
      <c r="E239" s="198"/>
      <c r="F239" s="198"/>
      <c r="G239" s="202"/>
      <c r="H239" s="199"/>
      <c r="I239" s="330"/>
      <c r="J239" s="330"/>
      <c r="K239" s="402"/>
      <c r="L239" s="402"/>
      <c r="M239" s="199"/>
    </row>
    <row r="240" spans="2:13" ht="22.9" customHeight="1" x14ac:dyDescent="0.3">
      <c r="B240" s="462"/>
      <c r="C240" s="184"/>
      <c r="D240" s="184"/>
      <c r="E240" s="198"/>
      <c r="F240" s="198"/>
      <c r="G240" s="202"/>
      <c r="H240" s="199"/>
      <c r="I240" s="330"/>
      <c r="J240" s="330"/>
      <c r="K240" s="402"/>
      <c r="L240" s="402"/>
      <c r="M240" s="199"/>
    </row>
    <row r="241" spans="6:6" x14ac:dyDescent="0.3">
      <c r="F241" s="97"/>
    </row>
    <row r="242" spans="6:6" x14ac:dyDescent="0.3">
      <c r="F242" s="97"/>
    </row>
  </sheetData>
  <mergeCells count="15">
    <mergeCell ref="B229:B240"/>
    <mergeCell ref="I2:J2"/>
    <mergeCell ref="B4:B9"/>
    <mergeCell ref="G2:H2"/>
    <mergeCell ref="G3:H3"/>
    <mergeCell ref="B29:B39"/>
    <mergeCell ref="B10:B28"/>
    <mergeCell ref="B226:B228"/>
    <mergeCell ref="B214:B225"/>
    <mergeCell ref="B194:B199"/>
    <mergeCell ref="B200:B208"/>
    <mergeCell ref="B130:B152"/>
    <mergeCell ref="B153:B193"/>
    <mergeCell ref="B209:B213"/>
    <mergeCell ref="B40:B12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8"/>
  <sheetViews>
    <sheetView view="pageBreakPreview" zoomScale="55" zoomScaleNormal="100" zoomScaleSheetLayoutView="55" workbookViewId="0">
      <pane xSplit="12" ySplit="3" topLeftCell="AD71" activePane="bottomRight" state="frozen"/>
      <selection activeCell="N104" sqref="N104"/>
      <selection pane="topRight" activeCell="N104" sqref="N104"/>
      <selection pane="bottomLeft" activeCell="N104" sqref="N104"/>
      <selection pane="bottomRight" activeCell="AI90" sqref="AI90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1989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5839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 x14ac:dyDescent="0.3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 x14ac:dyDescent="0.3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5415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 x14ac:dyDescent="0.3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3835</v>
      </c>
      <c r="AH7" s="33"/>
    </row>
    <row r="8" spans="2:34" ht="49.9" customHeight="1" x14ac:dyDescent="0.3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3835</v>
      </c>
      <c r="AH8" s="33"/>
    </row>
    <row r="9" spans="2:34" ht="34.9" customHeight="1" x14ac:dyDescent="0.3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 x14ac:dyDescent="0.3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 x14ac:dyDescent="0.3">
      <c r="B11" s="349"/>
      <c r="C11" s="350" t="s">
        <v>5415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 x14ac:dyDescent="0.3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 x14ac:dyDescent="0.3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 x14ac:dyDescent="0.3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 x14ac:dyDescent="0.3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 x14ac:dyDescent="0.3">
      <c r="B16" s="349"/>
      <c r="C16" s="350" t="s">
        <v>5415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 x14ac:dyDescent="0.3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 x14ac:dyDescent="0.3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 x14ac:dyDescent="0.3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 x14ac:dyDescent="0.3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 x14ac:dyDescent="0.3">
      <c r="B21" s="349"/>
      <c r="C21" s="350" t="s">
        <v>5415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 x14ac:dyDescent="0.3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 x14ac:dyDescent="0.3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 x14ac:dyDescent="0.3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 x14ac:dyDescent="0.3">
      <c r="B25" s="349"/>
      <c r="C25" s="350" t="s">
        <v>3731</v>
      </c>
      <c r="D25" s="348" t="s">
        <v>5333</v>
      </c>
      <c r="E25" s="180" t="s">
        <v>4919</v>
      </c>
      <c r="F25" s="450" t="s">
        <v>6060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 x14ac:dyDescent="0.3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0">
        <v>10.255000000000001</v>
      </c>
      <c r="AG26" s="180" t="s">
        <v>3834</v>
      </c>
      <c r="AH26" s="12"/>
    </row>
    <row r="27" spans="2:34" ht="49.9" customHeight="1" x14ac:dyDescent="0.3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>
        <v>1.2310000000000001</v>
      </c>
      <c r="AG27" s="180" t="s">
        <v>3840</v>
      </c>
      <c r="AH27" s="39" t="s">
        <v>3923</v>
      </c>
    </row>
    <row r="28" spans="2:34" ht="49.9" customHeight="1" x14ac:dyDescent="0.3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>
        <v>93.227000000000004</v>
      </c>
      <c r="AG28" s="180" t="s">
        <v>3835</v>
      </c>
      <c r="AH28" s="39"/>
    </row>
    <row r="29" spans="2:34" ht="34.9" customHeight="1" x14ac:dyDescent="0.3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 x14ac:dyDescent="0.3">
      <c r="B30" s="349"/>
      <c r="C30" s="350" t="s">
        <v>5415</v>
      </c>
      <c r="D30" s="348" t="s">
        <v>5333</v>
      </c>
      <c r="E30" s="180" t="s">
        <v>5366</v>
      </c>
      <c r="F30" s="450" t="s">
        <v>4990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 x14ac:dyDescent="0.3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>
        <v>0.31</v>
      </c>
      <c r="AG31" s="180" t="s">
        <v>3962</v>
      </c>
      <c r="AH31" s="12"/>
    </row>
    <row r="32" spans="2:34" ht="49.9" customHeight="1" x14ac:dyDescent="0.3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3.6999999999999998E-2</v>
      </c>
      <c r="AG32" s="180" t="s">
        <v>3840</v>
      </c>
      <c r="AH32" s="39" t="s">
        <v>3923</v>
      </c>
    </row>
    <row r="33" spans="2:34" ht="49.9" customHeight="1" x14ac:dyDescent="0.3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>
        <v>2.0640000000000001</v>
      </c>
      <c r="AG33" s="180" t="s">
        <v>3942</v>
      </c>
      <c r="AH33" s="39"/>
    </row>
    <row r="34" spans="2:34" ht="34.9" customHeight="1" x14ac:dyDescent="0.3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 x14ac:dyDescent="0.3">
      <c r="B35" s="349"/>
      <c r="C35" s="350" t="s">
        <v>5415</v>
      </c>
      <c r="D35" s="348" t="s">
        <v>5333</v>
      </c>
      <c r="E35" s="180" t="s">
        <v>4919</v>
      </c>
      <c r="F35" s="450" t="s">
        <v>4989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3961</v>
      </c>
      <c r="AE35" s="154"/>
      <c r="AF35" s="154"/>
      <c r="AG35" s="154"/>
      <c r="AH35" s="11"/>
    </row>
    <row r="36" spans="2:34" ht="49.9" customHeight="1" x14ac:dyDescent="0.3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42.662999999999997</v>
      </c>
      <c r="AG36" s="180" t="s">
        <v>3962</v>
      </c>
      <c r="AH36" s="12"/>
    </row>
    <row r="37" spans="2:34" ht="49.9" customHeight="1" x14ac:dyDescent="0.3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5.1210000000000004</v>
      </c>
      <c r="AG37" s="180" t="s">
        <v>3840</v>
      </c>
      <c r="AH37" s="39" t="s">
        <v>3923</v>
      </c>
    </row>
    <row r="38" spans="2:34" ht="49.9" customHeight="1" x14ac:dyDescent="0.3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237.01499999999999</v>
      </c>
      <c r="AG38" s="180" t="s">
        <v>3942</v>
      </c>
      <c r="AH38" s="39"/>
    </row>
    <row r="39" spans="2:34" ht="34.9" customHeight="1" x14ac:dyDescent="0.3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 x14ac:dyDescent="0.3">
      <c r="B40" s="349"/>
      <c r="C40" s="350" t="s">
        <v>5415</v>
      </c>
      <c r="D40" s="348" t="s">
        <v>5313</v>
      </c>
      <c r="E40" s="180" t="s">
        <v>4919</v>
      </c>
      <c r="F40" s="123" t="s">
        <v>4945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4944</v>
      </c>
      <c r="AE40" s="154"/>
      <c r="AF40" s="154"/>
      <c r="AG40" s="154"/>
      <c r="AH40" s="11"/>
    </row>
    <row r="41" spans="2:34" ht="49.9" customHeight="1" x14ac:dyDescent="0.3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>
        <v>251.6</v>
      </c>
      <c r="AG41" s="180" t="s">
        <v>3962</v>
      </c>
      <c r="AH41" s="12"/>
    </row>
    <row r="42" spans="2:34" ht="49.9" customHeight="1" x14ac:dyDescent="0.3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>
        <v>30.192</v>
      </c>
      <c r="AG42" s="180" t="s">
        <v>3840</v>
      </c>
      <c r="AH42" s="39" t="s">
        <v>3923</v>
      </c>
    </row>
    <row r="43" spans="2:34" ht="49.9" customHeight="1" x14ac:dyDescent="0.3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>
        <v>125.8</v>
      </c>
      <c r="AG43" s="180" t="s">
        <v>3942</v>
      </c>
      <c r="AH43" s="39"/>
    </row>
    <row r="44" spans="2:34" ht="34.9" customHeight="1" x14ac:dyDescent="0.3">
      <c r="B44" s="4"/>
      <c r="C44" s="7"/>
      <c r="D44" s="7"/>
      <c r="E44" s="7"/>
      <c r="F44" s="311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4"/>
      <c r="AE44" s="39"/>
      <c r="AF44" s="12"/>
      <c r="AG44" s="12"/>
      <c r="AH44" s="11"/>
    </row>
    <row r="45" spans="2:34" ht="34.9" customHeight="1" x14ac:dyDescent="0.3">
      <c r="B45" s="349"/>
      <c r="C45" s="350" t="s">
        <v>5415</v>
      </c>
      <c r="D45" s="348"/>
      <c r="E45" s="180" t="s">
        <v>4919</v>
      </c>
      <c r="F45" s="123" t="s">
        <v>4210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 t="s">
        <v>3751</v>
      </c>
      <c r="AE45" s="154"/>
      <c r="AF45" s="154"/>
      <c r="AG45" s="154"/>
      <c r="AH45" s="11"/>
    </row>
    <row r="46" spans="2:34" ht="49.9" customHeight="1" x14ac:dyDescent="0.3">
      <c r="B46" s="5"/>
      <c r="C46" s="85"/>
      <c r="D46" s="85"/>
      <c r="E46" s="85"/>
      <c r="F46" s="31" t="s">
        <v>3956</v>
      </c>
      <c r="G46" s="125" t="s">
        <v>1289</v>
      </c>
      <c r="H46" s="126"/>
      <c r="I46" s="126" t="str">
        <f>VLOOKUP($G46,'WM-AR'!$A$7:$AK$1630,34,FALSE)</f>
        <v>M3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Structural Concrete</v>
      </c>
      <c r="M46" s="126">
        <f>VLOOKUP($G46,'WM-AR'!$A$7:$AK$1630,10,FALSE)</f>
        <v>0</v>
      </c>
      <c r="N46" s="126" t="str">
        <f>VLOOKUP($G46,'WM-AR'!$A$7:$AK$1630,12,FALSE)</f>
        <v>Cement Type-1</v>
      </c>
      <c r="O46" s="126" t="str">
        <f>VLOOKUP($G46,'WM-AR'!$A$7:$AK$1630,14,FALSE)</f>
        <v>20MPa &lt; F'c (Cylinder Strength) ≤ 25MPa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3723</v>
      </c>
      <c r="AE46" s="179" t="s">
        <v>3955</v>
      </c>
      <c r="AF46" s="180"/>
      <c r="AG46" s="180" t="s">
        <v>3962</v>
      </c>
      <c r="AH46" s="12"/>
    </row>
    <row r="47" spans="2:34" ht="49.9" customHeight="1" x14ac:dyDescent="0.3">
      <c r="B47" s="4"/>
      <c r="C47" s="12"/>
      <c r="D47" s="12"/>
      <c r="E47" s="12"/>
      <c r="F47" s="31" t="s">
        <v>3848</v>
      </c>
      <c r="G47" s="125" t="s">
        <v>1487</v>
      </c>
      <c r="H47" s="126"/>
      <c r="I47" s="126" t="str">
        <f>VLOOKUP($G47,'WM-AR'!$A$7:$AK$1630,34,FALSE)</f>
        <v>TON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Rebar Work</v>
      </c>
      <c r="M47" s="126" t="str">
        <f>VLOOKUP($G47,'WM-AR'!$A$7:$AK$1630,10,FALSE)</f>
        <v>Deformed Bar (Non-Coat.)</v>
      </c>
      <c r="N47" s="126">
        <f>VLOOKUP($G47,'WM-AR'!$A$7:$AK$1630,12,FALSE)</f>
        <v>0</v>
      </c>
      <c r="O47" s="126" t="str">
        <f>VLOOKUP($G47,'WM-AR'!$A$7:$AK$1630,14,FALSE)</f>
        <v>400MPa&lt;Fy≤470MPa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3724</v>
      </c>
      <c r="AE47" s="181" t="s">
        <v>3930</v>
      </c>
      <c r="AF47" s="180"/>
      <c r="AG47" s="180" t="s">
        <v>3840</v>
      </c>
      <c r="AH47" s="39" t="s">
        <v>3923</v>
      </c>
    </row>
    <row r="48" spans="2:34" ht="49.9" customHeight="1" x14ac:dyDescent="0.3">
      <c r="B48" s="4"/>
      <c r="C48" s="12"/>
      <c r="D48" s="12"/>
      <c r="E48" s="12"/>
      <c r="F48" s="31" t="s">
        <v>3613</v>
      </c>
      <c r="G48" s="125" t="s">
        <v>1299</v>
      </c>
      <c r="H48" s="126"/>
      <c r="I48" s="126" t="str">
        <f>VLOOKUP($G48,'WM-AR'!$A$7:$AK$1630,34,FALSE)</f>
        <v>M2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Form Work (1 time in use)</v>
      </c>
      <c r="M48" s="126" t="str">
        <f>VLOOKUP($G48,'WM-AR'!$A$7:$AK$1630,10,FALSE)</f>
        <v>Flat Form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 t="str">
        <f>VLOOKUP($G48,'WM-AR'!$A$7:$AK$1630,20,FALSE)</f>
        <v>Dressed Lumber, Plywood or Steel Form(Wood Planks are not Allowed) incl. Chamfer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/>
      <c r="AE48" s="179" t="s">
        <v>3940</v>
      </c>
      <c r="AF48" s="180"/>
      <c r="AG48" s="180" t="s">
        <v>3942</v>
      </c>
      <c r="AH48" s="39"/>
    </row>
    <row r="49" spans="2:34" ht="49.9" customHeight="1" x14ac:dyDescent="0.3">
      <c r="B49" s="4"/>
      <c r="C49" s="12"/>
      <c r="D49" s="12"/>
      <c r="E49" s="12"/>
      <c r="F49" s="31" t="s">
        <v>3624</v>
      </c>
      <c r="G49" s="125" t="s">
        <v>2818</v>
      </c>
      <c r="H49" s="126"/>
      <c r="I49" s="126" t="str">
        <f>VLOOKUP($G49,'WM-AR'!$A$7:$AK$1630,34,FALSE)</f>
        <v>M2</v>
      </c>
      <c r="J49" s="126" t="str">
        <f>VLOOKUP($G49,'WM-AR'!$A$7:$AK$1630,4,FALSE)</f>
        <v>Finishing Work</v>
      </c>
      <c r="K49" s="126" t="str">
        <f>VLOOKUP($G49,'WM-AR'!$A$7:$AK$1630,6,FALSE)</f>
        <v>Exterior/Interior Finish Work</v>
      </c>
      <c r="L49" s="126" t="str">
        <f>VLOOKUP($G49,'WM-AR'!$A$7:$AK$1630,8,FALSE)</f>
        <v>Steel Trowel Finish</v>
      </c>
      <c r="M49" s="126" t="str">
        <f>VLOOKUP($G49,'WM-AR'!$A$7:$AK$1630,10,FALSE)</f>
        <v>Hardener Finish(Powder Type)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tr">
        <f>M49</f>
        <v>Hardener Finish(Powder Type)</v>
      </c>
      <c r="AE49" s="179" t="s">
        <v>3940</v>
      </c>
      <c r="AF49" s="192"/>
      <c r="AG49" s="180" t="s">
        <v>3942</v>
      </c>
      <c r="AH49" s="39"/>
    </row>
    <row r="50" spans="2:34" ht="49.9" customHeight="1" x14ac:dyDescent="0.3">
      <c r="B50" s="4"/>
      <c r="C50" s="12"/>
      <c r="D50" s="12"/>
      <c r="E50" s="12"/>
      <c r="F50" s="31" t="s">
        <v>3625</v>
      </c>
      <c r="G50" s="125" t="s">
        <v>2329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Painting Work</v>
      </c>
      <c r="L50" s="126" t="str">
        <f>VLOOKUP($G50,'WM-AR'!$A$7:$AK$1630,8,FALSE)</f>
        <v>Floor Painting</v>
      </c>
      <c r="M50" s="126" t="str">
        <f>VLOOKUP($G50,'WM-AR'!$A$7:$AK$1630,10,FALSE)</f>
        <v>Epoxy Paint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Epoxy Paint</v>
      </c>
      <c r="AE50" s="179" t="s">
        <v>3940</v>
      </c>
      <c r="AF50" s="192"/>
      <c r="AG50" s="180" t="s">
        <v>3942</v>
      </c>
      <c r="AH50" s="34"/>
    </row>
    <row r="51" spans="2:34" ht="34.9" customHeight="1" x14ac:dyDescent="0.3">
      <c r="B51" s="4"/>
      <c r="C51" s="7"/>
      <c r="D51" s="7"/>
      <c r="E51" s="7"/>
      <c r="F51" s="311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4"/>
      <c r="AE51" s="157"/>
      <c r="AF51" s="157"/>
      <c r="AG51" s="157"/>
      <c r="AH51" s="11"/>
    </row>
    <row r="52" spans="2:34" ht="34.9" customHeight="1" x14ac:dyDescent="0.3">
      <c r="B52" s="349"/>
      <c r="C52" s="350" t="s">
        <v>5415</v>
      </c>
      <c r="D52" s="348"/>
      <c r="E52" s="180" t="s">
        <v>4919</v>
      </c>
      <c r="F52" s="123" t="s">
        <v>4742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3936</v>
      </c>
      <c r="AE52" s="154"/>
      <c r="AF52" s="154"/>
      <c r="AG52" s="154"/>
      <c r="AH52" s="11"/>
    </row>
    <row r="53" spans="2:34" ht="49.9" customHeight="1" x14ac:dyDescent="0.3">
      <c r="B53" s="5"/>
      <c r="C53" s="85"/>
      <c r="D53" s="85"/>
      <c r="E53" s="85"/>
      <c r="F53" s="31" t="s">
        <v>3956</v>
      </c>
      <c r="G53" s="125" t="s">
        <v>1289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Superstructure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Type-1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3955</v>
      </c>
      <c r="AF53" s="180"/>
      <c r="AG53" s="180" t="s">
        <v>3962</v>
      </c>
      <c r="AH53" s="12"/>
    </row>
    <row r="54" spans="2:34" ht="49.9" customHeight="1" x14ac:dyDescent="0.3">
      <c r="B54" s="4"/>
      <c r="C54" s="12"/>
      <c r="D54" s="12"/>
      <c r="E54" s="12"/>
      <c r="F54" s="31" t="s">
        <v>3848</v>
      </c>
      <c r="G54" s="125" t="s">
        <v>1487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3840</v>
      </c>
      <c r="AH54" s="39" t="s">
        <v>3923</v>
      </c>
    </row>
    <row r="55" spans="2:34" ht="49.9" customHeight="1" x14ac:dyDescent="0.3">
      <c r="B55" s="4"/>
      <c r="C55" s="12"/>
      <c r="D55" s="12"/>
      <c r="E55" s="12"/>
      <c r="F55" s="31" t="s">
        <v>3613</v>
      </c>
      <c r="G55" s="125" t="s">
        <v>1299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Form Work (1 time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3940</v>
      </c>
      <c r="AF55" s="180"/>
      <c r="AG55" s="180" t="s">
        <v>3942</v>
      </c>
      <c r="AH55" s="39"/>
    </row>
    <row r="56" spans="2:34" ht="49.9" customHeight="1" x14ac:dyDescent="0.3">
      <c r="B56" s="4"/>
      <c r="C56" s="12"/>
      <c r="D56" s="12"/>
      <c r="E56" s="12"/>
      <c r="F56" s="31" t="s">
        <v>3626</v>
      </c>
      <c r="G56" s="125" t="s">
        <v>2815</v>
      </c>
      <c r="H56" s="126"/>
      <c r="I56" s="126" t="str">
        <f>VLOOKUP($G56,'WM-AR'!$A$7:$AK$1630,34,FALSE)</f>
        <v>M2</v>
      </c>
      <c r="J56" s="126" t="str">
        <f>VLOOKUP($G56,'WM-AR'!$A$7:$AK$1630,4,FALSE)</f>
        <v>Finishing Work</v>
      </c>
      <c r="K56" s="126" t="str">
        <f>VLOOKUP($G56,'WM-AR'!$A$7:$AK$1630,6,FALSE)</f>
        <v>Exterior/Interior Finish Work</v>
      </c>
      <c r="L56" s="126" t="str">
        <f>VLOOKUP($G56,'WM-AR'!$A$7:$AK$1630,8,FALSE)</f>
        <v>Steel Trowel Finish</v>
      </c>
      <c r="M56" s="126">
        <f>VLOOKUP($G56,'WM-AR'!$A$7:$AK$1630,10,FALSE)</f>
        <v>0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tr">
        <f>L56</f>
        <v>Steel Trowel Finish</v>
      </c>
      <c r="AE56" s="179" t="s">
        <v>3940</v>
      </c>
      <c r="AF56" s="192"/>
      <c r="AG56" s="180" t="s">
        <v>3942</v>
      </c>
      <c r="AH56" s="39"/>
    </row>
    <row r="57" spans="2:34" ht="49.9" customHeight="1" x14ac:dyDescent="0.3">
      <c r="B57" s="4"/>
      <c r="C57" s="12"/>
      <c r="D57" s="12"/>
      <c r="E57" s="12"/>
      <c r="F57" s="31" t="s">
        <v>2005</v>
      </c>
      <c r="G57" s="125" t="s">
        <v>2326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Painting Work</v>
      </c>
      <c r="L57" s="126" t="str">
        <f>VLOOKUP($G57,'WM-AR'!$A$7:$AK$1630,8,FALSE)</f>
        <v>Floor Painting</v>
      </c>
      <c r="M57" s="126" t="str">
        <f>VLOOKUP($G57,'WM-AR'!$A$7:$AK$1630,10,FALSE)</f>
        <v>Acid/Alkaline Resistant Paint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M57</f>
        <v>Acid/Alkaline Resistant Paint</v>
      </c>
      <c r="AE57" s="179" t="s">
        <v>3940</v>
      </c>
      <c r="AF57" s="192"/>
      <c r="AG57" s="180" t="s">
        <v>3942</v>
      </c>
      <c r="AH57" s="34"/>
    </row>
    <row r="58" spans="2:34" ht="34.9" customHeight="1" x14ac:dyDescent="0.3">
      <c r="B58" s="4"/>
      <c r="C58" s="7"/>
      <c r="D58" s="8"/>
      <c r="E58" s="8"/>
      <c r="F58" s="13"/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4"/>
      <c r="AE58" s="165"/>
      <c r="AF58" s="155"/>
      <c r="AG58" s="155"/>
      <c r="AH58" s="11"/>
    </row>
    <row r="59" spans="2:34" ht="34.9" customHeight="1" x14ac:dyDescent="0.3">
      <c r="B59" s="349"/>
      <c r="C59" s="350" t="s">
        <v>5415</v>
      </c>
      <c r="D59" s="348"/>
      <c r="E59" s="180" t="s">
        <v>4919</v>
      </c>
      <c r="F59" s="123" t="s">
        <v>4744</v>
      </c>
      <c r="G59" s="45"/>
      <c r="H59" s="45"/>
      <c r="I59" s="45"/>
      <c r="J59" s="45"/>
      <c r="K59" s="45"/>
      <c r="L59" s="46"/>
      <c r="M59" s="58"/>
      <c r="N59" s="59"/>
      <c r="O59" s="59"/>
      <c r="P59" s="59"/>
      <c r="Q59" s="59"/>
      <c r="R59" s="59"/>
      <c r="S59" s="59"/>
      <c r="T59" s="60"/>
      <c r="U59" s="14"/>
      <c r="V59" s="14"/>
      <c r="W59" s="14"/>
      <c r="X59" s="14"/>
      <c r="Y59" s="14"/>
      <c r="Z59" s="14"/>
      <c r="AA59" s="14"/>
      <c r="AB59" s="14"/>
      <c r="AC59" s="14"/>
      <c r="AD59" s="124"/>
      <c r="AE59" s="154"/>
      <c r="AF59" s="154"/>
      <c r="AG59" s="154"/>
      <c r="AH59" s="11"/>
    </row>
    <row r="60" spans="2:34" ht="49.9" customHeight="1" x14ac:dyDescent="0.3">
      <c r="B60" s="5"/>
      <c r="C60" s="85"/>
      <c r="D60" s="85"/>
      <c r="E60" s="85"/>
      <c r="F60" s="31" t="s">
        <v>3956</v>
      </c>
      <c r="G60" s="125" t="s">
        <v>1289</v>
      </c>
      <c r="H60" s="126"/>
      <c r="I60" s="126" t="str">
        <f>VLOOKUP($G60,'WM-AR'!$A$7:$AK$1630,34,FALSE)</f>
        <v>M3</v>
      </c>
      <c r="J60" s="126" t="str">
        <f>VLOOKUP($G60,'WM-AR'!$A$7:$AK$1630,4,FALSE)</f>
        <v>Concrete Work</v>
      </c>
      <c r="K60" s="126" t="str">
        <f>VLOOKUP($G60,'WM-AR'!$A$7:$AK$1630,6,FALSE)</f>
        <v>Superstructure Work</v>
      </c>
      <c r="L60" s="126" t="str">
        <f>VLOOKUP($G60,'WM-AR'!$A$7:$AK$1630,8,FALSE)</f>
        <v>Structural Concrete</v>
      </c>
      <c r="M60" s="126">
        <f>VLOOKUP($G60,'WM-AR'!$A$7:$AK$1630,10,FALSE)</f>
        <v>0</v>
      </c>
      <c r="N60" s="126" t="str">
        <f>VLOOKUP($G60,'WM-AR'!$A$7:$AK$1630,12,FALSE)</f>
        <v>Cement Type-1</v>
      </c>
      <c r="O60" s="126" t="str">
        <f>VLOOKUP($G60,'WM-AR'!$A$7:$AK$1630,14,FALSE)</f>
        <v>20MPa &lt; F'c (Cylinder Strength) ≤ 25MPa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">
        <v>3723</v>
      </c>
      <c r="AE60" s="179" t="s">
        <v>3955</v>
      </c>
      <c r="AF60" s="180"/>
      <c r="AG60" s="180" t="s">
        <v>3962</v>
      </c>
      <c r="AH60" s="12"/>
    </row>
    <row r="61" spans="2:34" ht="49.9" customHeight="1" x14ac:dyDescent="0.3">
      <c r="B61" s="4"/>
      <c r="C61" s="12"/>
      <c r="D61" s="12"/>
      <c r="E61" s="12"/>
      <c r="F61" s="31" t="s">
        <v>3848</v>
      </c>
      <c r="G61" s="125" t="s">
        <v>1487</v>
      </c>
      <c r="H61" s="126"/>
      <c r="I61" s="126" t="str">
        <f>VLOOKUP($G61,'WM-AR'!$A$7:$AK$1630,34,FALSE)</f>
        <v>TON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Rebar Work</v>
      </c>
      <c r="M61" s="126" t="str">
        <f>VLOOKUP($G61,'WM-AR'!$A$7:$AK$1630,10,FALSE)</f>
        <v>Deformed Bar (Non-Coat.)</v>
      </c>
      <c r="N61" s="126">
        <f>VLOOKUP($G61,'WM-AR'!$A$7:$AK$1630,12,FALSE)</f>
        <v>0</v>
      </c>
      <c r="O61" s="126" t="str">
        <f>VLOOKUP($G61,'WM-AR'!$A$7:$AK$1630,14,FALSE)</f>
        <v>400MPa&lt;Fy≤470MPa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81" t="s">
        <v>3930</v>
      </c>
      <c r="AF61" s="180"/>
      <c r="AG61" s="180" t="s">
        <v>3840</v>
      </c>
      <c r="AH61" s="39" t="s">
        <v>3923</v>
      </c>
    </row>
    <row r="62" spans="2:34" ht="49.9" customHeight="1" x14ac:dyDescent="0.3">
      <c r="B62" s="4"/>
      <c r="C62" s="12"/>
      <c r="D62" s="12"/>
      <c r="E62" s="12"/>
      <c r="F62" s="31" t="s">
        <v>3613</v>
      </c>
      <c r="G62" s="125" t="s">
        <v>1299</v>
      </c>
      <c r="H62" s="126"/>
      <c r="I62" s="126" t="str">
        <f>VLOOKUP($G62,'WM-AR'!$A$7:$AK$1630,34,FALSE)</f>
        <v>M2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Form Work (1 time in use)</v>
      </c>
      <c r="M62" s="126" t="str">
        <f>VLOOKUP($G62,'WM-AR'!$A$7:$AK$1630,10,FALSE)</f>
        <v>Flat Form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 t="str">
        <f>VLOOKUP($G62,'WM-AR'!$A$7:$AK$1630,20,FALSE)</f>
        <v>Dressed Lumber, Plywood or Steel Form(Wood Planks are not Allowed) incl. Chamfer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/>
      <c r="AE62" s="179" t="s">
        <v>3940</v>
      </c>
      <c r="AF62" s="180"/>
      <c r="AG62" s="180" t="s">
        <v>3942</v>
      </c>
      <c r="AH62" s="39"/>
    </row>
    <row r="63" spans="2:34" ht="49.9" customHeight="1" x14ac:dyDescent="0.3">
      <c r="B63" s="4"/>
      <c r="C63" s="12"/>
      <c r="D63" s="12"/>
      <c r="E63" s="12"/>
      <c r="F63" s="31" t="s">
        <v>3629</v>
      </c>
      <c r="G63" s="125" t="s">
        <v>2408</v>
      </c>
      <c r="H63" s="126"/>
      <c r="I63" s="126" t="str">
        <f>VLOOKUP($G63,'WM-AR'!$A$7:$AK$1630,34,FALSE)</f>
        <v>M2</v>
      </c>
      <c r="J63" s="126" t="str">
        <f>VLOOKUP($G63,'WM-AR'!$A$7:$AK$1630,4,FALSE)</f>
        <v>Finishing Work</v>
      </c>
      <c r="K63" s="126" t="str">
        <f>VLOOKUP($G63,'WM-AR'!$A$7:$AK$1630,6,FALSE)</f>
        <v>Waterproofing Work</v>
      </c>
      <c r="L63" s="126" t="str">
        <f>VLOOKUP($G63,'WM-AR'!$A$7:$AK$1630,8,FALSE)</f>
        <v>Liquid Waterproofing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 t="str">
        <f>VLOOKUP($G63,'WM-AR'!$A$7:$AK$1630,18,FALSE)</f>
        <v>for Internal Floor Area</v>
      </c>
      <c r="R63" s="126" t="str">
        <f>VLOOKUP($G63,'WM-AR'!$A$7:$AK$1630,20,FALSE)</f>
        <v>Min. 2 Coats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3963</v>
      </c>
      <c r="AE63" s="179" t="s">
        <v>3940</v>
      </c>
      <c r="AF63" s="192"/>
      <c r="AG63" s="180" t="s">
        <v>3942</v>
      </c>
      <c r="AH63" s="39"/>
    </row>
    <row r="64" spans="2:34" ht="49.9" customHeight="1" x14ac:dyDescent="0.3">
      <c r="B64" s="4"/>
      <c r="C64" s="12"/>
      <c r="D64" s="12"/>
      <c r="E64" s="12"/>
      <c r="F64" s="31" t="s">
        <v>3628</v>
      </c>
      <c r="G64" s="125" t="s">
        <v>2359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Tile Work</v>
      </c>
      <c r="L64" s="126" t="str">
        <f>VLOOKUP($G64,'WM-AR'!$A$7:$AK$1630,8,FALSE)</f>
        <v>Floor Tile</v>
      </c>
      <c r="M64" s="126" t="str">
        <f>VLOOKUP($G64,'WM-AR'!$A$7:$AK$1630,10,FALSE)</f>
        <v>Ceramic Tile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Non-Slip Type, w/ Mortar Bond Coat or Adhesive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 t="str">
        <f>VLOOKUP($G64,'WM-AR'!$A$7:$AK$1630,26,FALSE)</f>
        <v>Tile Size=W(  )mm x L(  )mm x THK(  )mm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154</v>
      </c>
      <c r="AE64" s="179" t="s">
        <v>3940</v>
      </c>
      <c r="AF64" s="192"/>
      <c r="AG64" s="180" t="s">
        <v>3942</v>
      </c>
      <c r="AH64" s="34"/>
    </row>
    <row r="65" spans="2:34" ht="34.9" customHeight="1" x14ac:dyDescent="0.3">
      <c r="B65" s="4"/>
      <c r="C65" s="7"/>
      <c r="D65" s="8"/>
      <c r="E65" s="8"/>
      <c r="F65" s="13"/>
      <c r="G65" s="9"/>
      <c r="H65" s="14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4"/>
      <c r="AE65" s="39"/>
      <c r="AF65" s="12"/>
      <c r="AG65" s="12"/>
      <c r="AH65" s="11"/>
    </row>
    <row r="66" spans="2:34" ht="33" customHeight="1" x14ac:dyDescent="0.3">
      <c r="B66" s="185"/>
      <c r="C66" s="186"/>
      <c r="D66" s="186"/>
      <c r="E66" s="186"/>
      <c r="F66" s="186" t="s">
        <v>4753</v>
      </c>
      <c r="G66" s="187"/>
      <c r="H66" s="187"/>
      <c r="I66" s="188"/>
      <c r="J66" s="188"/>
      <c r="K66" s="188"/>
      <c r="L66" s="188"/>
      <c r="M66" s="188"/>
      <c r="N66" s="188"/>
      <c r="O66" s="188"/>
      <c r="P66" s="188"/>
      <c r="Q66" s="188"/>
      <c r="R66" s="188"/>
      <c r="S66" s="188"/>
      <c r="T66" s="188"/>
      <c r="U66" s="188"/>
      <c r="V66" s="188"/>
      <c r="W66" s="188"/>
      <c r="X66" s="188"/>
      <c r="Y66" s="188"/>
      <c r="Z66" s="188"/>
      <c r="AA66" s="188"/>
      <c r="AB66" s="188"/>
      <c r="AC66" s="188"/>
      <c r="AD66" s="189"/>
      <c r="AE66" s="189"/>
      <c r="AF66" s="189"/>
      <c r="AG66" s="189"/>
      <c r="AH66" s="190"/>
    </row>
    <row r="67" spans="2:34" ht="34.9" customHeight="1" x14ac:dyDescent="0.3">
      <c r="B67" s="349"/>
      <c r="C67" s="350" t="s">
        <v>5415</v>
      </c>
      <c r="D67" s="348"/>
      <c r="E67" s="180" t="s">
        <v>4919</v>
      </c>
      <c r="F67" s="123" t="s">
        <v>4754</v>
      </c>
      <c r="G67" s="45"/>
      <c r="H67" s="45"/>
      <c r="I67" s="45"/>
      <c r="J67" s="45"/>
      <c r="K67" s="45"/>
      <c r="L67" s="46"/>
      <c r="M67" s="122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3726</v>
      </c>
      <c r="AE67" s="154"/>
      <c r="AF67" s="154"/>
      <c r="AG67" s="154"/>
      <c r="AH67" s="11"/>
    </row>
    <row r="68" spans="2:34" ht="49.9" customHeight="1" x14ac:dyDescent="0.3">
      <c r="B68" s="5"/>
      <c r="C68" s="85"/>
      <c r="D68" s="85"/>
      <c r="E68" s="85"/>
      <c r="F68" s="31" t="s">
        <v>3956</v>
      </c>
      <c r="G68" s="125" t="s">
        <v>1289</v>
      </c>
      <c r="H68" s="126"/>
      <c r="I68" s="126" t="str">
        <f>VLOOKUP($G68,'WM-AR'!$A$7:$AK$1630,34,FALSE)</f>
        <v>M3</v>
      </c>
      <c r="J68" s="126" t="str">
        <f>VLOOKUP($G68,'WM-AR'!$A$7:$AK$1630,4,FALSE)</f>
        <v>Concrete Work</v>
      </c>
      <c r="K68" s="126" t="str">
        <f>VLOOKUP($G68,'WM-AR'!$A$7:$AK$1630,6,FALSE)</f>
        <v>Superstructure Work</v>
      </c>
      <c r="L68" s="126" t="str">
        <f>VLOOKUP($G68,'WM-AR'!$A$7:$AK$1630,8,FALSE)</f>
        <v>Structural Concrete</v>
      </c>
      <c r="M68" s="126">
        <f>VLOOKUP($G68,'WM-AR'!$A$7:$AK$1630,10,FALSE)</f>
        <v>0</v>
      </c>
      <c r="N68" s="126" t="str">
        <f>VLOOKUP($G68,'WM-AR'!$A$7:$AK$1630,12,FALSE)</f>
        <v>Cement Type-1</v>
      </c>
      <c r="O68" s="126" t="str">
        <f>VLOOKUP($G68,'WM-AR'!$A$7:$AK$1630,14,FALSE)</f>
        <v>20MPa &lt; F'c (Cylinder Strength) ≤ 25MPa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>
        <f>VLOOKUP($G68,'WM-AR'!$A$7:$AK$1630,29,FALSE)</f>
        <v>0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3723</v>
      </c>
      <c r="AE68" s="179" t="s">
        <v>3955</v>
      </c>
      <c r="AF68" s="180"/>
      <c r="AG68" s="180" t="s">
        <v>3962</v>
      </c>
      <c r="AH68" s="12" t="s">
        <v>3954</v>
      </c>
    </row>
    <row r="69" spans="2:34" ht="49.9" customHeight="1" x14ac:dyDescent="0.3">
      <c r="B69" s="4"/>
      <c r="C69" s="12"/>
      <c r="D69" s="12"/>
      <c r="E69" s="12"/>
      <c r="F69" s="31" t="s">
        <v>3848</v>
      </c>
      <c r="G69" s="125" t="s">
        <v>1487</v>
      </c>
      <c r="H69" s="126"/>
      <c r="I69" s="126" t="str">
        <f>VLOOKUP($G69,'WM-AR'!$A$7:$AK$1630,34,FALSE)</f>
        <v>TON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Rebar Work</v>
      </c>
      <c r="M69" s="126" t="str">
        <f>VLOOKUP($G69,'WM-AR'!$A$7:$AK$1630,10,FALSE)</f>
        <v>Deformed Bar (Non-Coat.)</v>
      </c>
      <c r="N69" s="126">
        <f>VLOOKUP($G69,'WM-AR'!$A$7:$AK$1630,12,FALSE)</f>
        <v>0</v>
      </c>
      <c r="O69" s="126" t="str">
        <f>VLOOKUP($G69,'WM-AR'!$A$7:$AK$1630,14,FALSE)</f>
        <v>400MPa&lt;Fy≤470MPa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81" t="s">
        <v>3930</v>
      </c>
      <c r="AF69" s="180"/>
      <c r="AG69" s="180" t="s">
        <v>3840</v>
      </c>
      <c r="AH69" s="39" t="s">
        <v>3923</v>
      </c>
    </row>
    <row r="70" spans="2:34" ht="49.9" customHeight="1" x14ac:dyDescent="0.3">
      <c r="B70" s="4"/>
      <c r="C70" s="12"/>
      <c r="D70" s="12"/>
      <c r="E70" s="12"/>
      <c r="F70" s="31" t="s">
        <v>3957</v>
      </c>
      <c r="G70" s="125" t="s">
        <v>1816</v>
      </c>
      <c r="H70" s="126"/>
      <c r="I70" s="126" t="str">
        <f>VLOOKUP($G70,'WM-AR'!$A$7:$AK$1630,34,FALSE)</f>
        <v>M2</v>
      </c>
      <c r="J70" s="126" t="str">
        <f>VLOOKUP($G70,'WM-AR'!$A$7:$AK$1630,4,FALSE)</f>
        <v>Miscellaneous Steel Fabrication Work</v>
      </c>
      <c r="K70" s="126" t="str">
        <f>VLOOKUP($G70,'WM-AR'!$A$7:$AK$1630,6,FALSE)</f>
        <v>Shelter/Building</v>
      </c>
      <c r="L70" s="126" t="str">
        <f>VLOOKUP($G70,'WM-AR'!$A$7:$AK$1630,8,FALSE)</f>
        <v>Galvanized Steel Deck Plate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 t="str">
        <f>VLOOKUP($G70,'WM-AR'!$A$7:$AK$1630,31,FALSE)</f>
        <v>THK=(  )mm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3958</v>
      </c>
      <c r="AE70" s="179" t="s">
        <v>3940</v>
      </c>
      <c r="AF70" s="180"/>
      <c r="AG70" s="180" t="s">
        <v>3942</v>
      </c>
      <c r="AH70" s="39"/>
    </row>
    <row r="71" spans="2:34" ht="49.9" customHeight="1" x14ac:dyDescent="0.3">
      <c r="B71" s="4"/>
      <c r="C71" s="12"/>
      <c r="D71" s="12"/>
      <c r="E71" s="12"/>
      <c r="F71" s="31" t="s">
        <v>3959</v>
      </c>
      <c r="G71" s="125" t="s">
        <v>1895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Erection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34.9" customHeight="1" x14ac:dyDescent="0.3">
      <c r="B72" s="4"/>
      <c r="C72" s="7"/>
      <c r="D72" s="8"/>
      <c r="E72" s="8"/>
      <c r="F72" s="13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165"/>
      <c r="AF72" s="12"/>
      <c r="AG72" s="12"/>
      <c r="AH72" s="11"/>
    </row>
    <row r="73" spans="2:34" ht="34.9" customHeight="1" x14ac:dyDescent="0.3">
      <c r="B73" s="349"/>
      <c r="C73" s="350" t="s">
        <v>5415</v>
      </c>
      <c r="D73" s="348" t="s">
        <v>5367</v>
      </c>
      <c r="E73" s="180" t="s">
        <v>4919</v>
      </c>
      <c r="F73" s="123" t="s">
        <v>5948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 t="s">
        <v>3813</v>
      </c>
      <c r="AE73" s="154"/>
      <c r="AF73" s="154"/>
      <c r="AG73" s="154"/>
      <c r="AH73" s="11"/>
    </row>
    <row r="74" spans="2:34" ht="49.9" customHeight="1" x14ac:dyDescent="0.3">
      <c r="B74" s="5"/>
      <c r="C74" s="85"/>
      <c r="D74" s="85"/>
      <c r="E74" s="85"/>
      <c r="F74" s="31" t="s">
        <v>5834</v>
      </c>
      <c r="G74" s="125" t="s">
        <v>5826</v>
      </c>
      <c r="H74" s="126"/>
      <c r="I74" s="126" t="str">
        <f>VLOOKUP($G74,'WM-AR'!$A$7:$AK$1630,34,FALSE)</f>
        <v>M3</v>
      </c>
      <c r="J74" s="126" t="str">
        <f>VLOOKUP($G74,'WM-AR'!$A$7:$AK$1630,4,FALSE)</f>
        <v>Concrete Work</v>
      </c>
      <c r="K74" s="126" t="str">
        <f>VLOOKUP($G74,'WM-AR'!$A$7:$AK$1630,6,FALSE)</f>
        <v>Superstructure Work</v>
      </c>
      <c r="L74" s="126" t="str">
        <f>VLOOKUP($G74,'WM-AR'!$A$7:$AK$1630,8,FALSE)</f>
        <v>Structural Concrete</v>
      </c>
      <c r="M74" s="126">
        <f>VLOOKUP($G74,'WM-AR'!$A$7:$AK$1630,10,FALSE)</f>
        <v>0</v>
      </c>
      <c r="N74" s="126" t="str">
        <f>VLOOKUP($G74,'WM-AR'!$A$7:$AK$1630,12,FALSE)</f>
        <v>Cement Type-1</v>
      </c>
      <c r="O74" s="126" t="str">
        <f>VLOOKUP($G74,'WM-AR'!$A$7:$AK$1630,14,FALSE)</f>
        <v>20MPa &lt; F'c (Cylinder Strength) ≤ 25MPa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3723</v>
      </c>
      <c r="AE74" s="179" t="s">
        <v>3955</v>
      </c>
      <c r="AF74" s="180">
        <v>89.183999999999997</v>
      </c>
      <c r="AG74" s="180" t="s">
        <v>3962</v>
      </c>
      <c r="AH74" s="12" t="s">
        <v>3954</v>
      </c>
    </row>
    <row r="75" spans="2:34" ht="49.9" customHeight="1" x14ac:dyDescent="0.3">
      <c r="B75" s="4"/>
      <c r="C75" s="12"/>
      <c r="D75" s="12"/>
      <c r="E75" s="12"/>
      <c r="F75" s="31" t="s">
        <v>5835</v>
      </c>
      <c r="G75" s="125" t="s">
        <v>5827</v>
      </c>
      <c r="H75" s="126"/>
      <c r="I75" s="126" t="str">
        <f>VLOOKUP($G75,'WM-AR'!$A$7:$AK$1630,34,FALSE)</f>
        <v>TON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Rebar Work</v>
      </c>
      <c r="M75" s="126" t="str">
        <f>VLOOKUP($G75,'WM-AR'!$A$7:$AK$1630,10,FALSE)</f>
        <v>Deformed Bar (Non-Coat.)</v>
      </c>
      <c r="N75" s="126">
        <f>VLOOKUP($G75,'WM-AR'!$A$7:$AK$1630,12,FALSE)</f>
        <v>0</v>
      </c>
      <c r="O75" s="126" t="str">
        <f>VLOOKUP($G75,'WM-AR'!$A$7:$AK$1630,14,FALSE)</f>
        <v>400MPa&lt;Fy≤470MPa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3724</v>
      </c>
      <c r="AE75" s="181" t="s">
        <v>3930</v>
      </c>
      <c r="AF75" s="180">
        <v>10.704000000000001</v>
      </c>
      <c r="AG75" s="180" t="s">
        <v>3840</v>
      </c>
      <c r="AH75" s="39" t="s">
        <v>3923</v>
      </c>
    </row>
    <row r="76" spans="2:34" ht="49.9" customHeight="1" x14ac:dyDescent="0.3">
      <c r="B76" s="4"/>
      <c r="C76" s="12"/>
      <c r="D76" s="12"/>
      <c r="E76" s="12"/>
      <c r="F76" s="31" t="s">
        <v>5836</v>
      </c>
      <c r="G76" s="125" t="s">
        <v>5828</v>
      </c>
      <c r="H76" s="126"/>
      <c r="I76" s="126" t="str">
        <f>VLOOKUP($G76,'WM-AR'!$A$7:$AK$1630,34,FALSE)</f>
        <v>M2</v>
      </c>
      <c r="J76" s="126" t="str">
        <f>VLOOKUP($G76,'WM-AR'!$A$7:$AK$1630,4,FALSE)</f>
        <v>Miscellaneous Steel Fabrication Work</v>
      </c>
      <c r="K76" s="126" t="str">
        <f>VLOOKUP($G76,'WM-AR'!$A$7:$AK$1630,6,FALSE)</f>
        <v>Shelter/Building</v>
      </c>
      <c r="L76" s="126" t="str">
        <f>VLOOKUP($G76,'WM-AR'!$A$7:$AK$1630,8,FALSE)</f>
        <v>Galvanized Steel Deck Plate</v>
      </c>
      <c r="M76" s="126">
        <f>VLOOKUP($G76,'WM-AR'!$A$7:$AK$1630,10,FALSE)</f>
        <v>0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 t="str">
        <f>VLOOKUP($G76,'WM-AR'!$A$7:$AK$1630,31,FALSE)</f>
        <v>THK=(  )mm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3958</v>
      </c>
      <c r="AE76" s="179" t="s">
        <v>3940</v>
      </c>
      <c r="AF76" s="180">
        <v>590.62800000000004</v>
      </c>
      <c r="AG76" s="180" t="s">
        <v>3942</v>
      </c>
      <c r="AH76" s="39"/>
    </row>
    <row r="77" spans="2:34" ht="49.9" customHeight="1" x14ac:dyDescent="0.3">
      <c r="B77" s="4"/>
      <c r="C77" s="12"/>
      <c r="D77" s="12"/>
      <c r="E77" s="12"/>
      <c r="F77" s="31" t="s">
        <v>5837</v>
      </c>
      <c r="G77" s="125" t="s">
        <v>5829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Erection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 x14ac:dyDescent="0.3">
      <c r="B78" s="4"/>
      <c r="C78" s="12"/>
      <c r="D78" s="12"/>
      <c r="E78" s="12"/>
      <c r="F78" s="31" t="s">
        <v>5833</v>
      </c>
      <c r="G78" s="125" t="s">
        <v>5830</v>
      </c>
      <c r="H78" s="126"/>
      <c r="I78" s="126" t="str">
        <f>VLOOKUP($G78,'WM-AR'!$A$7:$AK$1630,34,FALSE)</f>
        <v>M2</v>
      </c>
      <c r="J78" s="126" t="str">
        <f>VLOOKUP($G78,'WM-AR'!$A$7:$AK$1630,4,FALSE)</f>
        <v>Finishing Work</v>
      </c>
      <c r="K78" s="126" t="str">
        <f>VLOOKUP($G78,'WM-AR'!$A$7:$AK$1630,6,FALSE)</f>
        <v>Exterior/Interior Finish Work</v>
      </c>
      <c r="L78" s="126" t="str">
        <f>VLOOKUP($G78,'WM-AR'!$A$7:$AK$1630,8,FALSE)</f>
        <v>Steel Trowel Finish</v>
      </c>
      <c r="M78" s="126" t="str">
        <f>VLOOKUP($G78,'WM-AR'!$A$7:$AK$1630,10,FALSE)</f>
        <v>Hardener Finish(Powder Type)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tr">
        <f>M78</f>
        <v>Hardener Finish(Powder Type)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 x14ac:dyDescent="0.3">
      <c r="B79" s="4"/>
      <c r="C79" s="12"/>
      <c r="D79" s="12"/>
      <c r="E79" s="12"/>
      <c r="F79" s="31" t="s">
        <v>3626</v>
      </c>
      <c r="G79" s="125" t="s">
        <v>5831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242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 x14ac:dyDescent="0.3">
      <c r="B80" s="4"/>
      <c r="C80" s="12"/>
      <c r="D80" s="12"/>
      <c r="E80" s="12"/>
      <c r="F80" s="31" t="s">
        <v>3625</v>
      </c>
      <c r="G80" s="125" t="s">
        <v>5832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Painting Work</v>
      </c>
      <c r="L80" s="126" t="str">
        <f>VLOOKUP($G80,'WM-AR'!$A$7:$AK$1630,8,FALSE)</f>
        <v>Floor Painting</v>
      </c>
      <c r="M80" s="126" t="str">
        <f>VLOOKUP($G80,'WM-AR'!$A$7:$AK$1630,10,FALSE)</f>
        <v>Epoxy Paint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tr">
        <f>M80</f>
        <v>Epoxy Paint</v>
      </c>
      <c r="AE80" s="179" t="s">
        <v>3940</v>
      </c>
      <c r="AF80" s="180">
        <v>590.62800000000004</v>
      </c>
      <c r="AG80" s="180" t="s">
        <v>3942</v>
      </c>
      <c r="AH80" s="34"/>
    </row>
    <row r="81" spans="2:34" ht="34.9" customHeight="1" x14ac:dyDescent="0.3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6"/>
      <c r="AF81" s="156"/>
      <c r="AG81" s="156"/>
      <c r="AH81" s="11"/>
    </row>
    <row r="82" spans="2:34" ht="33" customHeight="1" x14ac:dyDescent="0.3">
      <c r="B82" s="185"/>
      <c r="C82" s="186"/>
      <c r="D82" s="186"/>
      <c r="E82" s="186"/>
      <c r="F82" s="191" t="s">
        <v>3974</v>
      </c>
      <c r="G82" s="187"/>
      <c r="H82" s="187"/>
      <c r="I82" s="188"/>
      <c r="J82" s="188"/>
      <c r="K82" s="188"/>
      <c r="L82" s="188"/>
      <c r="M82" s="188"/>
      <c r="N82" s="188"/>
      <c r="O82" s="188"/>
      <c r="P82" s="188"/>
      <c r="Q82" s="188"/>
      <c r="R82" s="188"/>
      <c r="S82" s="188"/>
      <c r="T82" s="188"/>
      <c r="U82" s="188"/>
      <c r="V82" s="188"/>
      <c r="W82" s="188"/>
      <c r="X82" s="188"/>
      <c r="Y82" s="188"/>
      <c r="Z82" s="188"/>
      <c r="AA82" s="188"/>
      <c r="AB82" s="188"/>
      <c r="AC82" s="188"/>
      <c r="AD82" s="189"/>
      <c r="AE82" s="189"/>
      <c r="AF82" s="189"/>
      <c r="AG82" s="189"/>
      <c r="AH82" s="190"/>
    </row>
    <row r="83" spans="2:34" ht="34.9" customHeight="1" x14ac:dyDescent="0.3">
      <c r="B83" s="349"/>
      <c r="C83" s="350" t="s">
        <v>5415</v>
      </c>
      <c r="D83" s="348" t="s">
        <v>5907</v>
      </c>
      <c r="E83" s="180" t="s">
        <v>4919</v>
      </c>
      <c r="F83" s="123" t="s">
        <v>5905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 x14ac:dyDescent="0.3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85"/>
    </row>
    <row r="85" spans="2:34" ht="49.9" customHeight="1" x14ac:dyDescent="0.3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 x14ac:dyDescent="0.3">
      <c r="B86" s="4"/>
      <c r="C86" s="32"/>
      <c r="D86" s="32"/>
      <c r="E86" s="32"/>
      <c r="F86" s="31" t="s">
        <v>3633</v>
      </c>
      <c r="G86" s="140" t="s">
        <v>1299</v>
      </c>
      <c r="H86" s="126"/>
      <c r="I86" s="141" t="str">
        <f>VLOOKUP($G86,'WM-AR'!$A$7:$AK$1630,34,FALSE)</f>
        <v>M2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Form Work (1 time in use)</v>
      </c>
      <c r="M86" s="141" t="str">
        <f>VLOOKUP($G86,'WM-AR'!$A$7:$AK$1630,10,FALSE)</f>
        <v>Flat Form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 t="str">
        <f>VLOOKUP($G86,'WM-AR'!$A$7:$AK$1630,20,FALSE)</f>
        <v>Dressed Lumber, Plywood or Steel Form(Wood Planks are not Allowed) incl. Chamfer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/>
      <c r="AE86" s="179" t="s">
        <v>3940</v>
      </c>
      <c r="AF86" s="180"/>
      <c r="AG86" s="182" t="s">
        <v>3941</v>
      </c>
      <c r="AH86" s="39"/>
    </row>
    <row r="87" spans="2:34" ht="34.9" customHeight="1" x14ac:dyDescent="0.3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5"/>
      <c r="AF87" s="5"/>
      <c r="AG87" s="5"/>
      <c r="AH87" s="83"/>
    </row>
    <row r="88" spans="2:34" ht="34.9" customHeight="1" x14ac:dyDescent="0.3">
      <c r="B88" s="349"/>
      <c r="C88" s="350" t="s">
        <v>5415</v>
      </c>
      <c r="D88" s="348" t="s">
        <v>5907</v>
      </c>
      <c r="E88" s="180" t="s">
        <v>4919</v>
      </c>
      <c r="F88" s="123" t="s">
        <v>5906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84"/>
    </row>
    <row r="89" spans="2:34" ht="49.9" customHeight="1" x14ac:dyDescent="0.3">
      <c r="B89" s="5"/>
      <c r="C89" s="85"/>
      <c r="D89" s="85"/>
      <c r="E89" s="85"/>
      <c r="F89" s="31" t="s">
        <v>3956</v>
      </c>
      <c r="G89" s="140" t="s">
        <v>1289</v>
      </c>
      <c r="H89" s="126"/>
      <c r="I89" s="141" t="str">
        <f>VLOOKUP($G89,'WM-AR'!$A$7:$AK$1630,34,FALSE)</f>
        <v>M3</v>
      </c>
      <c r="J89" s="141" t="str">
        <f>VLOOKUP($G89,'WM-AR'!$A$7:$AK$1630,4,FALSE)</f>
        <v>Concrete Work</v>
      </c>
      <c r="K89" s="141" t="str">
        <f>VLOOKUP($G89,'WM-AR'!$A$7:$AK$1630,6,FALSE)</f>
        <v>Superstructure Work</v>
      </c>
      <c r="L89" s="141" t="str">
        <f>VLOOKUP($G89,'WM-AR'!$A$7:$AK$1630,8,FALSE)</f>
        <v>Structural Concrete</v>
      </c>
      <c r="M89" s="141">
        <f>VLOOKUP($G89,'WM-AR'!$A$7:$AK$1630,10,FALSE)</f>
        <v>0</v>
      </c>
      <c r="N89" s="141" t="str">
        <f>VLOOKUP($G89,'WM-AR'!$A$7:$AK$1630,12,FALSE)</f>
        <v>Cement Type-1</v>
      </c>
      <c r="O89" s="141" t="str">
        <f>VLOOKUP($G89,'WM-AR'!$A$7:$AK$1630,14,FALSE)</f>
        <v>20MPa &lt; F'c (Cylinder Strength) ≤ 25MPa</v>
      </c>
      <c r="P89" s="141">
        <f>VLOOKUP($G89,'WM-AR'!$A$7:$AK$1630,16,FALSE)</f>
        <v>0</v>
      </c>
      <c r="Q89" s="141">
        <f>VLOOKUP($G89,'WM-AR'!$A$7:$AK$1630,18,FALSE)</f>
        <v>0</v>
      </c>
      <c r="R89" s="141">
        <f>VLOOKUP($G89,'WM-AR'!$A$7:$AK$1630,20,FALSE)</f>
        <v>0</v>
      </c>
      <c r="S89" s="141">
        <f>VLOOKUP($G89,'WM-AR'!$A$7:$AK$1630,22,FALSE)</f>
        <v>0</v>
      </c>
      <c r="T89" s="141">
        <f>VLOOKUP($G89,'WM-AR'!$A$7:$AK$1630,24,FALSE)</f>
        <v>0</v>
      </c>
      <c r="U89" s="141">
        <f>VLOOKUP($G89,'WM-AR'!$A$7:$AK$1630,25,FALSE)</f>
        <v>0</v>
      </c>
      <c r="V89" s="141">
        <f>VLOOKUP($G89,'WM-AR'!$A$7:$AK$1630,26,FALSE)</f>
        <v>0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3723</v>
      </c>
      <c r="AE89" s="179" t="s">
        <v>3955</v>
      </c>
      <c r="AF89" s="180"/>
      <c r="AG89" s="180" t="s">
        <v>3962</v>
      </c>
      <c r="AH89" s="12" t="s">
        <v>3954</v>
      </c>
    </row>
    <row r="90" spans="2:34" ht="49.9" customHeight="1" x14ac:dyDescent="0.3">
      <c r="B90" s="4"/>
      <c r="C90" s="32"/>
      <c r="D90" s="32"/>
      <c r="E90" s="32"/>
      <c r="F90" s="31" t="s">
        <v>3848</v>
      </c>
      <c r="G90" s="140" t="s">
        <v>1487</v>
      </c>
      <c r="H90" s="126"/>
      <c r="I90" s="141" t="str">
        <f>VLOOKUP($G90,'WM-AR'!$A$7:$AK$1630,34,FALSE)</f>
        <v>TON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Rebar Work</v>
      </c>
      <c r="M90" s="141" t="str">
        <f>VLOOKUP($G90,'WM-AR'!$A$7:$AK$1630,10,FALSE)</f>
        <v>Deformed Bar (Non-Coat.)</v>
      </c>
      <c r="N90" s="141">
        <f>VLOOKUP($G90,'WM-AR'!$A$7:$AK$1630,12,FALSE)</f>
        <v>0</v>
      </c>
      <c r="O90" s="141" t="str">
        <f>VLOOKUP($G90,'WM-AR'!$A$7:$AK$1630,14,FALSE)</f>
        <v>400MPa&lt;Fy≤470MPa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3724</v>
      </c>
      <c r="AE90" s="181" t="s">
        <v>3930</v>
      </c>
      <c r="AF90" s="180"/>
      <c r="AG90" s="180" t="s">
        <v>3840</v>
      </c>
      <c r="AH90" s="39" t="s">
        <v>3923</v>
      </c>
    </row>
    <row r="91" spans="2:34" ht="49.9" customHeight="1" x14ac:dyDescent="0.3">
      <c r="B91" s="4"/>
      <c r="C91" s="32"/>
      <c r="D91" s="32"/>
      <c r="E91" s="32"/>
      <c r="F91" s="31" t="s">
        <v>3957</v>
      </c>
      <c r="G91" s="140" t="s">
        <v>1816</v>
      </c>
      <c r="H91" s="126"/>
      <c r="I91" s="141" t="str">
        <f>VLOOKUP($G91,'WM-AR'!$A$7:$AK$1630,34,FALSE)</f>
        <v>M2</v>
      </c>
      <c r="J91" s="141" t="str">
        <f>VLOOKUP($G91,'WM-AR'!$A$7:$AK$1630,4,FALSE)</f>
        <v>Miscellaneous Steel Fabrication Work</v>
      </c>
      <c r="K91" s="141" t="str">
        <f>VLOOKUP($G91,'WM-AR'!$A$7:$AK$1630,6,FALSE)</f>
        <v>Shelter/Building</v>
      </c>
      <c r="L91" s="141" t="str">
        <f>VLOOKUP($G91,'WM-AR'!$A$7:$AK$1630,8,FALSE)</f>
        <v>Galvanized Steel Deck Plate</v>
      </c>
      <c r="M91" s="141">
        <f>VLOOKUP($G91,'WM-AR'!$A$7:$AK$1630,10,FALSE)</f>
        <v>0</v>
      </c>
      <c r="N91" s="141">
        <f>VLOOKUP($G91,'WM-AR'!$A$7:$AK$1630,12,FALSE)</f>
        <v>0</v>
      </c>
      <c r="O91" s="141">
        <f>VLOOKUP($G91,'WM-AR'!$A$7:$AK$1630,14,FALSE)</f>
        <v>0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 t="str">
        <f>VLOOKUP($G91,'WM-AR'!$A$7:$AK$1630,31,FALSE)</f>
        <v>THK=(  )mm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3958</v>
      </c>
      <c r="AE91" s="179" t="s">
        <v>3940</v>
      </c>
      <c r="AF91" s="180"/>
      <c r="AG91" s="180" t="s">
        <v>3942</v>
      </c>
      <c r="AH91" s="39"/>
    </row>
    <row r="92" spans="2:34" ht="49.9" customHeight="1" x14ac:dyDescent="0.3">
      <c r="B92" s="4"/>
      <c r="C92" s="32"/>
      <c r="D92" s="32"/>
      <c r="E92" s="32"/>
      <c r="F92" s="31" t="s">
        <v>3959</v>
      </c>
      <c r="G92" s="140" t="s">
        <v>1895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Erection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34.9" customHeight="1" x14ac:dyDescent="0.3">
      <c r="B93" s="4"/>
      <c r="C93" s="7"/>
      <c r="D93" s="8"/>
      <c r="E93" s="8"/>
      <c r="F93" s="8"/>
      <c r="G93" s="9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5"/>
      <c r="AE93" s="5"/>
      <c r="AF93" s="5"/>
      <c r="AG93" s="5"/>
      <c r="AH93" s="83"/>
    </row>
    <row r="94" spans="2:34" ht="34.9" customHeight="1" x14ac:dyDescent="0.3">
      <c r="B94" s="19">
        <v>1.2</v>
      </c>
      <c r="C94" s="61" t="s">
        <v>3630</v>
      </c>
      <c r="D94" s="61"/>
      <c r="E94" s="61"/>
      <c r="F94" s="62"/>
      <c r="G94" s="38"/>
      <c r="H94" s="413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2"/>
      <c r="AE94" s="22"/>
      <c r="AF94" s="22"/>
      <c r="AG94" s="22"/>
      <c r="AH94" s="23"/>
    </row>
    <row r="95" spans="2:34" ht="34.9" customHeight="1" x14ac:dyDescent="0.3">
      <c r="B95" s="349"/>
      <c r="C95" s="350" t="s">
        <v>5415</v>
      </c>
      <c r="D95" s="348"/>
      <c r="E95" s="180"/>
      <c r="F95" s="123" t="s">
        <v>5373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 t="s">
        <v>3813</v>
      </c>
      <c r="AE95" s="154"/>
      <c r="AF95" s="154"/>
      <c r="AG95" s="154"/>
      <c r="AH95" s="11"/>
    </row>
    <row r="96" spans="2:34" ht="34.9" customHeight="1" x14ac:dyDescent="0.3">
      <c r="B96" s="4"/>
      <c r="C96" s="12"/>
      <c r="D96" s="155"/>
      <c r="E96" s="155"/>
      <c r="F96" s="8" t="s">
        <v>1993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8"/>
      <c r="AF96" s="158"/>
      <c r="AG96" s="158"/>
      <c r="AH96" s="11"/>
    </row>
    <row r="97" spans="2:34" ht="34.9" customHeight="1" x14ac:dyDescent="0.3">
      <c r="B97" s="4"/>
      <c r="C97" s="7"/>
      <c r="D97" s="8"/>
      <c r="E97" s="8"/>
      <c r="F97" s="13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4"/>
      <c r="AE97" s="174"/>
      <c r="AF97" s="174"/>
      <c r="AG97" s="174"/>
      <c r="AH97" s="11"/>
    </row>
    <row r="98" spans="2:34" ht="34.9" customHeight="1" x14ac:dyDescent="0.3">
      <c r="B98" s="4"/>
      <c r="C98" s="12"/>
      <c r="D98" s="12"/>
      <c r="E98" s="12"/>
      <c r="F98" s="12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55"/>
      <c r="AF98" s="155"/>
      <c r="AG98" s="155"/>
      <c r="AH98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G41:G43 G22 G68:G71 G17:G18 G46:G50 G53:G57 G12:G13 G31:G33 G60:G64 G7:G8 G36:G38 G74:G80 G84:G86 G89:G92 G26:G28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16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4879</v>
      </c>
    </row>
    <row r="2" spans="2:34" ht="49.9" customHeight="1" x14ac:dyDescent="0.3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5" t="s">
        <v>3866</v>
      </c>
      <c r="AG2" s="476"/>
      <c r="AH2" s="81"/>
    </row>
    <row r="3" spans="2:34" ht="34.9" customHeight="1" x14ac:dyDescent="0.3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 x14ac:dyDescent="0.3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 x14ac:dyDescent="0.3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5415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 x14ac:dyDescent="0.3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 x14ac:dyDescent="0.3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 x14ac:dyDescent="0.3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5415</v>
      </c>
      <c r="D10" s="348" t="s">
        <v>5370</v>
      </c>
      <c r="E10" s="180" t="s">
        <v>5919</v>
      </c>
      <c r="F10" s="123" t="s">
        <v>5915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 x14ac:dyDescent="0.3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 x14ac:dyDescent="0.3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 x14ac:dyDescent="0.3">
      <c r="B13" s="349"/>
      <c r="C13" s="350" t="s">
        <v>5415</v>
      </c>
      <c r="D13" s="348"/>
      <c r="E13" s="180" t="s">
        <v>5371</v>
      </c>
      <c r="F13" s="123" t="s">
        <v>5916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 x14ac:dyDescent="0.3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 x14ac:dyDescent="0.3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 x14ac:dyDescent="0.3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 x14ac:dyDescent="0.3">
      <c r="B17" s="349"/>
      <c r="C17" s="350" t="s">
        <v>5415</v>
      </c>
      <c r="D17" s="348" t="s">
        <v>5907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 x14ac:dyDescent="0.3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5411</v>
      </c>
    </row>
    <row r="19" spans="2:34" ht="49.9" customHeight="1" x14ac:dyDescent="0.3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 x14ac:dyDescent="0.3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 x14ac:dyDescent="0.3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 x14ac:dyDescent="0.3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 x14ac:dyDescent="0.3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5410</v>
      </c>
    </row>
    <row r="24" spans="2:34" ht="34.9" customHeight="1" x14ac:dyDescent="0.3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 x14ac:dyDescent="0.3">
      <c r="B25" s="349"/>
      <c r="C25" s="350" t="s">
        <v>5415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 x14ac:dyDescent="0.3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5412</v>
      </c>
    </row>
    <row r="27" spans="2:34" ht="49.9" customHeight="1" x14ac:dyDescent="0.3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 x14ac:dyDescent="0.3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 x14ac:dyDescent="0.3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 x14ac:dyDescent="0.3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 x14ac:dyDescent="0.3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 x14ac:dyDescent="0.3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 x14ac:dyDescent="0.3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 x14ac:dyDescent="0.3">
      <c r="B34" s="349"/>
      <c r="C34" s="350" t="s">
        <v>5415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 x14ac:dyDescent="0.3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 x14ac:dyDescent="0.3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 x14ac:dyDescent="0.3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 x14ac:dyDescent="0.3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 x14ac:dyDescent="0.3">
      <c r="B39" s="349"/>
      <c r="C39" s="350" t="s">
        <v>5415</v>
      </c>
      <c r="D39" s="348" t="s">
        <v>5920</v>
      </c>
      <c r="E39" s="180" t="s">
        <v>5923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 x14ac:dyDescent="0.3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 x14ac:dyDescent="0.3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 x14ac:dyDescent="0.3">
      <c r="B42" s="349"/>
      <c r="C42" s="350" t="s">
        <v>5415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 x14ac:dyDescent="0.3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 x14ac:dyDescent="0.3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 x14ac:dyDescent="0.3">
      <c r="B45" s="349"/>
      <c r="C45" s="350" t="s">
        <v>5415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 x14ac:dyDescent="0.3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 x14ac:dyDescent="0.3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 x14ac:dyDescent="0.3">
      <c r="B48" s="349"/>
      <c r="C48" s="350" t="s">
        <v>5415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 x14ac:dyDescent="0.3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 x14ac:dyDescent="0.3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 x14ac:dyDescent="0.3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 x14ac:dyDescent="0.3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 x14ac:dyDescent="0.3">
      <c r="B53" s="349"/>
      <c r="C53" s="350" t="s">
        <v>5415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 x14ac:dyDescent="0.3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 x14ac:dyDescent="0.3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 x14ac:dyDescent="0.3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 x14ac:dyDescent="0.3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 x14ac:dyDescent="0.3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 x14ac:dyDescent="0.3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 x14ac:dyDescent="0.3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 x14ac:dyDescent="0.3"/>
    <row r="62" spans="2:34" ht="16.5" customHeight="1" x14ac:dyDescent="0.3"/>
    <row r="63" spans="2:34" ht="16.5" customHeight="1" x14ac:dyDescent="0.3"/>
    <row r="64" spans="2:34" ht="16.5" customHeight="1" x14ac:dyDescent="0.3"/>
    <row r="65" ht="16.5" customHeight="1" x14ac:dyDescent="0.3"/>
    <row r="66" ht="16.5" customHeight="1" x14ac:dyDescent="0.3"/>
    <row r="67" ht="16.5" customHeight="1" x14ac:dyDescent="0.3"/>
    <row r="68" ht="16.5" customHeight="1" x14ac:dyDescent="0.3"/>
    <row r="69" ht="16.5" customHeight="1" x14ac:dyDescent="0.3"/>
    <row r="70" ht="16.5" customHeight="1" x14ac:dyDescent="0.3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4878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5451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 x14ac:dyDescent="0.3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 x14ac:dyDescent="0.3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5415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 x14ac:dyDescent="0.3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 x14ac:dyDescent="0.3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5415</v>
      </c>
      <c r="D10" s="348"/>
      <c r="E10" s="180" t="s">
        <v>5376</v>
      </c>
      <c r="F10" s="123" t="s">
        <v>5931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 x14ac:dyDescent="0.3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 x14ac:dyDescent="0.3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 x14ac:dyDescent="0.3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 x14ac:dyDescent="0.3">
      <c r="B14" s="349"/>
      <c r="C14" s="350" t="s">
        <v>5415</v>
      </c>
      <c r="D14" s="348"/>
      <c r="E14" s="180" t="s">
        <v>4923</v>
      </c>
      <c r="F14" s="123" t="s">
        <v>5949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 x14ac:dyDescent="0.3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 x14ac:dyDescent="0.3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 x14ac:dyDescent="0.3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 x14ac:dyDescent="0.3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 x14ac:dyDescent="0.3">
      <c r="B19" s="349"/>
      <c r="C19" s="350" t="s">
        <v>5415</v>
      </c>
      <c r="D19" s="348" t="s">
        <v>5377</v>
      </c>
      <c r="E19" s="180" t="s">
        <v>5942</v>
      </c>
      <c r="F19" s="450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 x14ac:dyDescent="0.3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>
        <v>2.298</v>
      </c>
      <c r="AG20" s="180" t="s">
        <v>3962</v>
      </c>
      <c r="AH20" s="85"/>
    </row>
    <row r="21" spans="2:34" ht="49.9" customHeight="1" x14ac:dyDescent="0.3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>
        <v>0.23100000000000001</v>
      </c>
      <c r="AG21" s="180" t="s">
        <v>3840</v>
      </c>
      <c r="AH21" s="39" t="s">
        <v>4002</v>
      </c>
    </row>
    <row r="22" spans="2:34" ht="49.9" customHeight="1" x14ac:dyDescent="0.3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>
        <v>38.304000000000002</v>
      </c>
      <c r="AG22" s="182" t="s">
        <v>3941</v>
      </c>
      <c r="AH22" s="39"/>
    </row>
    <row r="23" spans="2:34" ht="34.9" customHeight="1" x14ac:dyDescent="0.3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 x14ac:dyDescent="0.3">
      <c r="B24" s="349"/>
      <c r="C24" s="350" t="s">
        <v>5415</v>
      </c>
      <c r="D24" s="348" t="s">
        <v>5312</v>
      </c>
      <c r="E24" s="180" t="s">
        <v>5930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 x14ac:dyDescent="0.3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 x14ac:dyDescent="0.3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 x14ac:dyDescent="0.3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 x14ac:dyDescent="0.3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 x14ac:dyDescent="0.3">
      <c r="B29" s="349"/>
      <c r="C29" s="350" t="s">
        <v>5415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 x14ac:dyDescent="0.3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 x14ac:dyDescent="0.3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 x14ac:dyDescent="0.3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 x14ac:dyDescent="0.3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 x14ac:dyDescent="0.3">
      <c r="B34" s="349"/>
      <c r="C34" s="350" t="s">
        <v>5415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 x14ac:dyDescent="0.3">
      <c r="B35" s="5"/>
      <c r="C35" s="85"/>
      <c r="D35" s="85"/>
      <c r="E35" s="477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 x14ac:dyDescent="0.3">
      <c r="B36" s="4"/>
      <c r="C36" s="12"/>
      <c r="D36" s="12"/>
      <c r="E36" s="479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 x14ac:dyDescent="0.3">
      <c r="B37" s="4"/>
      <c r="C37" s="12"/>
      <c r="D37" s="12"/>
      <c r="E37" s="478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 x14ac:dyDescent="0.3">
      <c r="B38" s="4"/>
      <c r="C38" s="12"/>
      <c r="D38" s="12"/>
      <c r="E38" s="477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 x14ac:dyDescent="0.3">
      <c r="B39" s="4"/>
      <c r="C39" s="12"/>
      <c r="D39" s="12"/>
      <c r="E39" s="479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 x14ac:dyDescent="0.3">
      <c r="B40" s="4"/>
      <c r="C40" s="12"/>
      <c r="D40" s="12"/>
      <c r="E40" s="478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 x14ac:dyDescent="0.3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 x14ac:dyDescent="0.3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 x14ac:dyDescent="0.3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 x14ac:dyDescent="0.3">
      <c r="B44" s="349"/>
      <c r="C44" s="350" t="s">
        <v>5415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 x14ac:dyDescent="0.3">
      <c r="B45" s="5"/>
      <c r="C45" s="85"/>
      <c r="D45" s="85"/>
      <c r="E45" s="477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 x14ac:dyDescent="0.3">
      <c r="B46" s="4"/>
      <c r="C46" s="12"/>
      <c r="D46" s="12"/>
      <c r="E46" s="479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 x14ac:dyDescent="0.3">
      <c r="B47" s="4"/>
      <c r="C47" s="12"/>
      <c r="D47" s="12"/>
      <c r="E47" s="479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 x14ac:dyDescent="0.3">
      <c r="B48" s="4"/>
      <c r="C48" s="12"/>
      <c r="D48" s="12"/>
      <c r="E48" s="478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 x14ac:dyDescent="0.3">
      <c r="B49" s="4"/>
      <c r="C49" s="12"/>
      <c r="D49" s="35"/>
      <c r="E49" s="477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 x14ac:dyDescent="0.3">
      <c r="B50" s="4"/>
      <c r="C50" s="12"/>
      <c r="D50" s="35"/>
      <c r="E50" s="478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 x14ac:dyDescent="0.3">
      <c r="B51" s="4"/>
      <c r="C51" s="12"/>
      <c r="D51" s="35"/>
      <c r="E51" s="477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 x14ac:dyDescent="0.3">
      <c r="B52" s="4"/>
      <c r="C52" s="12"/>
      <c r="D52" s="35"/>
      <c r="E52" s="478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 x14ac:dyDescent="0.3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 x14ac:dyDescent="0.3">
      <c r="B54" s="349"/>
      <c r="C54" s="350" t="s">
        <v>5415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 x14ac:dyDescent="0.3">
      <c r="B55" s="5"/>
      <c r="C55" s="85"/>
      <c r="D55" s="85"/>
      <c r="E55" s="477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 x14ac:dyDescent="0.3">
      <c r="B56" s="4"/>
      <c r="C56" s="12"/>
      <c r="D56" s="12"/>
      <c r="E56" s="479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 x14ac:dyDescent="0.3">
      <c r="B57" s="4"/>
      <c r="C57" s="12"/>
      <c r="D57" s="12"/>
      <c r="E57" s="479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 x14ac:dyDescent="0.3">
      <c r="B58" s="4"/>
      <c r="C58" s="12"/>
      <c r="D58" s="12"/>
      <c r="E58" s="478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 x14ac:dyDescent="0.3">
      <c r="B59" s="4"/>
      <c r="C59" s="12"/>
      <c r="D59" s="35"/>
      <c r="E59" s="477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 x14ac:dyDescent="0.3">
      <c r="B60" s="4"/>
      <c r="C60" s="12"/>
      <c r="D60" s="35"/>
      <c r="E60" s="478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 x14ac:dyDescent="0.3">
      <c r="B61" s="4"/>
      <c r="C61" s="12"/>
      <c r="D61" s="35"/>
      <c r="E61" s="477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 x14ac:dyDescent="0.3">
      <c r="B62" s="4"/>
      <c r="C62" s="12"/>
      <c r="D62" s="35"/>
      <c r="E62" s="478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 x14ac:dyDescent="0.3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 x14ac:dyDescent="0.3">
      <c r="B64" s="349"/>
      <c r="C64" s="350" t="s">
        <v>5415</v>
      </c>
      <c r="D64" s="348" t="s">
        <v>5333</v>
      </c>
      <c r="E64" s="180" t="s">
        <v>4923</v>
      </c>
      <c r="F64" s="450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 x14ac:dyDescent="0.3">
      <c r="B65" s="5"/>
      <c r="C65" s="85"/>
      <c r="D65" s="85"/>
      <c r="E65" s="477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 x14ac:dyDescent="0.3">
      <c r="B66" s="4"/>
      <c r="C66" s="12"/>
      <c r="D66" s="12"/>
      <c r="E66" s="479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 x14ac:dyDescent="0.3">
      <c r="B67" s="4"/>
      <c r="C67" s="12"/>
      <c r="D67" s="12"/>
      <c r="E67" s="479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 x14ac:dyDescent="0.3">
      <c r="B68" s="4"/>
      <c r="C68" s="12"/>
      <c r="D68" s="12"/>
      <c r="E68" s="478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 x14ac:dyDescent="0.3">
      <c r="B69" s="4"/>
      <c r="C69" s="12"/>
      <c r="D69" s="35"/>
      <c r="E69" s="477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 x14ac:dyDescent="0.3">
      <c r="B70" s="4"/>
      <c r="C70" s="12"/>
      <c r="D70" s="35"/>
      <c r="E70" s="478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 x14ac:dyDescent="0.3">
      <c r="B71" s="4"/>
      <c r="C71" s="12"/>
      <c r="D71" s="35"/>
      <c r="E71" s="477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 x14ac:dyDescent="0.3">
      <c r="B72" s="4"/>
      <c r="C72" s="12"/>
      <c r="D72" s="35"/>
      <c r="E72" s="478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 x14ac:dyDescent="0.3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 x14ac:dyDescent="0.3">
      <c r="B74" s="349"/>
      <c r="C74" s="350" t="s">
        <v>5415</v>
      </c>
      <c r="D74" s="348" t="s">
        <v>5333</v>
      </c>
      <c r="E74" s="180" t="s">
        <v>5375</v>
      </c>
      <c r="F74" s="450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 x14ac:dyDescent="0.3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 x14ac:dyDescent="0.3">
      <c r="B76" s="4"/>
      <c r="C76" s="12"/>
      <c r="D76" s="35"/>
      <c r="E76" s="477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 x14ac:dyDescent="0.3">
      <c r="B77" s="4"/>
      <c r="C77" s="12"/>
      <c r="D77" s="35"/>
      <c r="E77" s="478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 x14ac:dyDescent="0.3">
      <c r="B78" s="4"/>
      <c r="C78" s="12"/>
      <c r="D78" s="35"/>
      <c r="E78" s="477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 x14ac:dyDescent="0.3">
      <c r="B79" s="4"/>
      <c r="C79" s="12"/>
      <c r="D79" s="35"/>
      <c r="E79" s="478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 x14ac:dyDescent="0.3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 x14ac:dyDescent="0.3">
      <c r="B81" s="349"/>
      <c r="C81" s="350" t="s">
        <v>5415</v>
      </c>
      <c r="D81" s="348" t="s">
        <v>5333</v>
      </c>
      <c r="E81" s="180" t="s">
        <v>5375</v>
      </c>
      <c r="F81" s="450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 x14ac:dyDescent="0.3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 x14ac:dyDescent="0.3">
      <c r="B83" s="4"/>
      <c r="C83" s="12"/>
      <c r="D83" s="35"/>
      <c r="E83" s="477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 x14ac:dyDescent="0.3">
      <c r="B84" s="4"/>
      <c r="C84" s="12"/>
      <c r="D84" s="35"/>
      <c r="E84" s="478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 x14ac:dyDescent="0.3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 x14ac:dyDescent="0.3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 x14ac:dyDescent="0.3">
      <c r="B87" s="185"/>
      <c r="C87" s="186"/>
      <c r="D87" s="186"/>
      <c r="E87" s="186"/>
      <c r="F87" s="437" t="s">
        <v>6033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 x14ac:dyDescent="0.3">
      <c r="B88" s="349"/>
      <c r="C88" s="350" t="s">
        <v>3731</v>
      </c>
      <c r="D88" s="348" t="s">
        <v>5333</v>
      </c>
      <c r="E88" s="180" t="s">
        <v>6032</v>
      </c>
      <c r="F88" s="123" t="s">
        <v>6035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6037</v>
      </c>
      <c r="AE88" s="154"/>
      <c r="AF88" s="154"/>
      <c r="AG88" s="154"/>
      <c r="AH88" s="11"/>
    </row>
    <row r="89" spans="2:34" ht="49.9" customHeight="1" x14ac:dyDescent="0.3">
      <c r="B89" s="5"/>
      <c r="C89" s="85"/>
      <c r="D89" s="85"/>
      <c r="E89" s="85"/>
      <c r="F89" s="31" t="s">
        <v>6034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6027</v>
      </c>
      <c r="AE89" s="179" t="s">
        <v>5792</v>
      </c>
      <c r="AF89" s="180"/>
      <c r="AG89" s="180" t="s">
        <v>3835</v>
      </c>
      <c r="AH89" s="39"/>
    </row>
    <row r="90" spans="2:34" ht="34.9" customHeight="1" x14ac:dyDescent="0.3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 x14ac:dyDescent="0.3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 x14ac:dyDescent="0.3">
      <c r="B92" s="349"/>
      <c r="C92" s="350" t="s">
        <v>5415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 x14ac:dyDescent="0.3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 x14ac:dyDescent="0.3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 x14ac:dyDescent="0.3">
      <c r="B95" s="349"/>
      <c r="C95" s="350" t="s">
        <v>5415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 x14ac:dyDescent="0.3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 x14ac:dyDescent="0.3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 x14ac:dyDescent="0.3">
      <c r="B98" s="349"/>
      <c r="C98" s="350" t="s">
        <v>5415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 x14ac:dyDescent="0.3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 x14ac:dyDescent="0.3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 x14ac:dyDescent="0.3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 x14ac:dyDescent="0.3">
      <c r="B102" s="349"/>
      <c r="C102" s="350" t="s">
        <v>5415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 x14ac:dyDescent="0.3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 x14ac:dyDescent="0.3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 x14ac:dyDescent="0.3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 x14ac:dyDescent="0.3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 x14ac:dyDescent="0.3"/>
    <row r="108" spans="2:34" ht="16.5" customHeight="1" x14ac:dyDescent="0.3"/>
    <row r="109" spans="2:34" ht="16.5" customHeight="1" x14ac:dyDescent="0.3"/>
    <row r="110" spans="2:34" ht="16.5" customHeight="1" x14ac:dyDescent="0.3"/>
    <row r="111" spans="2:34" ht="16.5" customHeight="1" x14ac:dyDescent="0.3"/>
    <row r="112" spans="2:34" ht="16.5" customHeight="1" x14ac:dyDescent="0.3"/>
    <row r="113" ht="16.5" customHeight="1" x14ac:dyDescent="0.3"/>
    <row r="114" ht="16.5" customHeight="1" x14ac:dyDescent="0.3"/>
    <row r="115" ht="16.5" customHeight="1" x14ac:dyDescent="0.3"/>
    <row r="116" ht="16.5" customHeight="1" x14ac:dyDescent="0.3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80" sqref="AE80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 x14ac:dyDescent="0.3">
      <c r="B1" s="1" t="s">
        <v>3674</v>
      </c>
    </row>
    <row r="2" spans="2:203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203" ht="34.9" customHeight="1" x14ac:dyDescent="0.3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 x14ac:dyDescent="0.3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 x14ac:dyDescent="0.3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 x14ac:dyDescent="0.3">
      <c r="B6" s="349"/>
      <c r="C6" s="350" t="s">
        <v>5415</v>
      </c>
      <c r="D6" s="348" t="s">
        <v>5333</v>
      </c>
      <c r="E6" s="180" t="s">
        <v>4924</v>
      </c>
      <c r="F6" s="450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 x14ac:dyDescent="0.3">
      <c r="B7" s="5"/>
      <c r="C7" s="85"/>
      <c r="D7" s="85"/>
      <c r="E7" s="477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 x14ac:dyDescent="0.3">
      <c r="B8" s="4"/>
      <c r="C8" s="12"/>
      <c r="D8" s="12"/>
      <c r="E8" s="479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3.2000000000000001E-2</v>
      </c>
      <c r="AG8" s="180" t="s">
        <v>3840</v>
      </c>
      <c r="AH8" s="39"/>
    </row>
    <row r="9" spans="2:203" ht="49.9" customHeight="1" x14ac:dyDescent="0.3">
      <c r="B9" s="4"/>
      <c r="C9" s="12"/>
      <c r="D9" s="12"/>
      <c r="E9" s="478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>
        <v>1.395</v>
      </c>
      <c r="AG9" s="180" t="s">
        <v>3835</v>
      </c>
      <c r="AH9" s="39"/>
    </row>
    <row r="10" spans="2:203" ht="49.9" customHeight="1" x14ac:dyDescent="0.3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>
        <v>1.99</v>
      </c>
      <c r="AG10" s="180" t="s">
        <v>3911</v>
      </c>
      <c r="AH10" s="39"/>
    </row>
    <row r="11" spans="2:203" ht="49.9" customHeight="1" x14ac:dyDescent="0.3">
      <c r="B11" s="4"/>
      <c r="C11" s="12"/>
      <c r="D11" s="12"/>
      <c r="E11" s="477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>
        <v>4.4080000000000004</v>
      </c>
      <c r="AG11" s="180" t="s">
        <v>3834</v>
      </c>
      <c r="AH11" s="33" t="s">
        <v>5395</v>
      </c>
    </row>
    <row r="12" spans="2:203" ht="49.9" customHeight="1" x14ac:dyDescent="0.3">
      <c r="B12" s="4"/>
      <c r="C12" s="12"/>
      <c r="D12" s="12"/>
      <c r="E12" s="479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5718</v>
      </c>
      <c r="AF12" s="180">
        <v>3.343</v>
      </c>
      <c r="AG12" s="180" t="s">
        <v>3834</v>
      </c>
      <c r="AH12" s="33" t="s">
        <v>5395</v>
      </c>
    </row>
    <row r="13" spans="2:203" ht="49.9" customHeight="1" x14ac:dyDescent="0.3">
      <c r="B13" s="4"/>
      <c r="C13" s="12"/>
      <c r="D13" s="12"/>
      <c r="E13" s="478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5719</v>
      </c>
      <c r="AF13" s="180">
        <v>1.0649999999999999</v>
      </c>
      <c r="AG13" s="180" t="s">
        <v>3834</v>
      </c>
      <c r="AH13" s="33" t="s">
        <v>5395</v>
      </c>
    </row>
    <row r="14" spans="2:203" ht="34.9" customHeight="1" x14ac:dyDescent="0.3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 x14ac:dyDescent="0.3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 x14ac:dyDescent="0.3">
      <c r="B16" s="349"/>
      <c r="C16" s="350" t="s">
        <v>5415</v>
      </c>
      <c r="D16" s="348" t="s">
        <v>5333</v>
      </c>
      <c r="E16" s="180" t="s">
        <v>5937</v>
      </c>
      <c r="F16" s="450" t="s">
        <v>6062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 x14ac:dyDescent="0.3">
      <c r="B17" s="5"/>
      <c r="C17" s="85"/>
      <c r="D17" s="85"/>
      <c r="E17" s="477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>
        <v>1.2</v>
      </c>
      <c r="AG17" s="182" t="s">
        <v>3901</v>
      </c>
      <c r="AH17" s="33"/>
    </row>
    <row r="18" spans="2:34" ht="49.9" customHeight="1" x14ac:dyDescent="0.3">
      <c r="B18" s="4"/>
      <c r="C18" s="12"/>
      <c r="D18" s="12"/>
      <c r="E18" s="479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>
        <v>0.14399999999999999</v>
      </c>
      <c r="AG18" s="180" t="s">
        <v>3909</v>
      </c>
      <c r="AH18" s="39" t="s">
        <v>3923</v>
      </c>
    </row>
    <row r="19" spans="2:34" ht="49.9" customHeight="1" x14ac:dyDescent="0.3">
      <c r="B19" s="4"/>
      <c r="C19" s="12"/>
      <c r="D19" s="12"/>
      <c r="E19" s="478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>
        <v>5.8</v>
      </c>
      <c r="AG19" s="180" t="s">
        <v>3910</v>
      </c>
      <c r="AH19" s="39"/>
    </row>
    <row r="20" spans="2:34" ht="49.9" customHeight="1" x14ac:dyDescent="0.3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>
        <v>8.8000000000000007</v>
      </c>
      <c r="AG20" s="180" t="s">
        <v>3910</v>
      </c>
      <c r="AH20" s="39"/>
    </row>
    <row r="21" spans="2:34" ht="49.9" customHeight="1" x14ac:dyDescent="0.3">
      <c r="B21" s="4"/>
      <c r="C21" s="12"/>
      <c r="D21" s="12"/>
      <c r="E21" s="477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>
        <v>18.53</v>
      </c>
      <c r="AG21" s="180" t="s">
        <v>3834</v>
      </c>
      <c r="AH21" s="33" t="s">
        <v>5395</v>
      </c>
    </row>
    <row r="22" spans="2:34" ht="49.9" customHeight="1" x14ac:dyDescent="0.3">
      <c r="B22" s="4"/>
      <c r="C22" s="12"/>
      <c r="D22" s="12"/>
      <c r="E22" s="479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5718</v>
      </c>
      <c r="AF22" s="180">
        <v>13.981999999999999</v>
      </c>
      <c r="AG22" s="180" t="s">
        <v>3834</v>
      </c>
      <c r="AH22" s="33" t="s">
        <v>5395</v>
      </c>
    </row>
    <row r="23" spans="2:34" ht="49.9" customHeight="1" x14ac:dyDescent="0.3">
      <c r="B23" s="4"/>
      <c r="C23" s="12"/>
      <c r="D23" s="12"/>
      <c r="E23" s="478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5719</v>
      </c>
      <c r="AF23" s="180">
        <v>4.548</v>
      </c>
      <c r="AG23" s="180" t="s">
        <v>3834</v>
      </c>
      <c r="AH23" s="33" t="s">
        <v>5395</v>
      </c>
    </row>
    <row r="24" spans="2:34" ht="34.9" customHeight="1" x14ac:dyDescent="0.3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 x14ac:dyDescent="0.3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 x14ac:dyDescent="0.3">
      <c r="B26" s="5"/>
      <c r="C26" s="85"/>
      <c r="D26" s="85"/>
      <c r="E26" s="477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 x14ac:dyDescent="0.3">
      <c r="B27" s="4"/>
      <c r="C27" s="12"/>
      <c r="D27" s="12"/>
      <c r="E27" s="479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 x14ac:dyDescent="0.3">
      <c r="B28" s="4"/>
      <c r="C28" s="12"/>
      <c r="D28" s="12"/>
      <c r="E28" s="478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 x14ac:dyDescent="0.3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 x14ac:dyDescent="0.3">
      <c r="B30" s="4"/>
      <c r="C30" s="12"/>
      <c r="D30" s="12"/>
      <c r="E30" s="477" t="s">
        <v>5391</v>
      </c>
      <c r="F30" s="31" t="s">
        <v>3906</v>
      </c>
      <c r="G30" s="125" t="s">
        <v>1078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2.0M &lt; D ≤ 4.0M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 x14ac:dyDescent="0.3">
      <c r="B31" s="4"/>
      <c r="C31" s="12"/>
      <c r="D31" s="12"/>
      <c r="E31" s="479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5718</v>
      </c>
      <c r="AF31" s="180"/>
      <c r="AG31" s="180" t="s">
        <v>3834</v>
      </c>
      <c r="AH31" s="33" t="s">
        <v>5395</v>
      </c>
    </row>
    <row r="32" spans="2:34" ht="49.9" customHeight="1" x14ac:dyDescent="0.3">
      <c r="B32" s="4"/>
      <c r="C32" s="12"/>
      <c r="D32" s="12"/>
      <c r="E32" s="478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5719</v>
      </c>
      <c r="AF32" s="180"/>
      <c r="AG32" s="180" t="s">
        <v>3834</v>
      </c>
      <c r="AH32" s="33" t="s">
        <v>5395</v>
      </c>
    </row>
    <row r="33" spans="2:34" ht="34.9" customHeight="1" x14ac:dyDescent="0.3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 x14ac:dyDescent="0.3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 x14ac:dyDescent="0.3">
      <c r="B35" s="349"/>
      <c r="C35" s="350" t="s">
        <v>5415</v>
      </c>
      <c r="D35" s="348" t="s">
        <v>5384</v>
      </c>
      <c r="E35" s="180" t="s">
        <v>5926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 x14ac:dyDescent="0.3">
      <c r="B36" s="5"/>
      <c r="C36" s="85"/>
      <c r="D36" s="85"/>
      <c r="E36" s="477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 x14ac:dyDescent="0.3">
      <c r="B37" s="4"/>
      <c r="C37" s="12"/>
      <c r="D37" s="12"/>
      <c r="E37" s="479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3929</v>
      </c>
      <c r="AH37" s="39" t="s">
        <v>3923</v>
      </c>
    </row>
    <row r="38" spans="2:34" ht="98.45" customHeight="1" x14ac:dyDescent="0.3">
      <c r="B38" s="4"/>
      <c r="C38" s="12"/>
      <c r="D38" s="12"/>
      <c r="E38" s="478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/>
      <c r="AG38" s="180" t="s">
        <v>3904</v>
      </c>
      <c r="AH38" s="39"/>
    </row>
    <row r="39" spans="2:34" ht="49.9" customHeight="1" x14ac:dyDescent="0.3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3904</v>
      </c>
      <c r="AH39" s="39"/>
    </row>
    <row r="40" spans="2:34" ht="49.9" customHeight="1" x14ac:dyDescent="0.3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/>
      <c r="AG40" s="180" t="s">
        <v>3911</v>
      </c>
      <c r="AH40" s="39"/>
    </row>
    <row r="41" spans="2:34" ht="49.9" customHeight="1" x14ac:dyDescent="0.3">
      <c r="B41" s="4"/>
      <c r="C41" s="12"/>
      <c r="D41" s="12"/>
      <c r="E41" s="477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/>
      <c r="AG41" s="180" t="s">
        <v>3834</v>
      </c>
      <c r="AH41" s="33" t="s">
        <v>5395</v>
      </c>
    </row>
    <row r="42" spans="2:34" ht="49.9" customHeight="1" x14ac:dyDescent="0.3">
      <c r="B42" s="4"/>
      <c r="C42" s="12"/>
      <c r="D42" s="12"/>
      <c r="E42" s="479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5718</v>
      </c>
      <c r="AF42" s="180"/>
      <c r="AG42" s="180" t="s">
        <v>3834</v>
      </c>
      <c r="AH42" s="33" t="s">
        <v>5395</v>
      </c>
    </row>
    <row r="43" spans="2:34" ht="49.9" customHeight="1" x14ac:dyDescent="0.3">
      <c r="B43" s="4"/>
      <c r="C43" s="12"/>
      <c r="D43" s="12"/>
      <c r="E43" s="478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5719</v>
      </c>
      <c r="AF43" s="180"/>
      <c r="AG43" s="180" t="s">
        <v>3834</v>
      </c>
      <c r="AH43" s="33" t="s">
        <v>5395</v>
      </c>
    </row>
    <row r="44" spans="2:34" ht="34.9" customHeight="1" x14ac:dyDescent="0.3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 x14ac:dyDescent="0.3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 x14ac:dyDescent="0.3">
      <c r="B46" s="349"/>
      <c r="C46" s="350" t="s">
        <v>5415</v>
      </c>
      <c r="D46" s="348"/>
      <c r="E46" s="180" t="s">
        <v>4925</v>
      </c>
      <c r="F46" s="123" t="s">
        <v>5643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 x14ac:dyDescent="0.3">
      <c r="B47" s="5"/>
      <c r="C47" s="85"/>
      <c r="D47" s="85"/>
      <c r="E47" s="85"/>
      <c r="F47" s="31" t="s">
        <v>5799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/>
      <c r="AG47" s="180" t="s">
        <v>3901</v>
      </c>
      <c r="AH47" s="33"/>
    </row>
    <row r="48" spans="2:34" ht="49.9" customHeight="1" x14ac:dyDescent="0.3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/>
      <c r="AG48" s="180" t="s">
        <v>3902</v>
      </c>
      <c r="AH48" s="33" t="s">
        <v>4093</v>
      </c>
    </row>
    <row r="49" spans="2:34" ht="49.9" customHeight="1" x14ac:dyDescent="0.3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/>
      <c r="AG49" s="180" t="s">
        <v>3903</v>
      </c>
      <c r="AH49" s="33" t="s">
        <v>4085</v>
      </c>
    </row>
    <row r="50" spans="2:34" ht="49.9" customHeight="1" x14ac:dyDescent="0.3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/>
      <c r="AG50" s="180" t="s">
        <v>3910</v>
      </c>
      <c r="AH50" s="39"/>
    </row>
    <row r="51" spans="2:34" ht="34.9" customHeight="1" x14ac:dyDescent="0.3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 x14ac:dyDescent="0.3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 x14ac:dyDescent="0.3">
      <c r="B53" s="349"/>
      <c r="C53" s="350" t="s">
        <v>3731</v>
      </c>
      <c r="D53" s="348" t="s">
        <v>5333</v>
      </c>
      <c r="E53" s="180" t="s">
        <v>5302</v>
      </c>
      <c r="F53" s="450" t="s">
        <v>6061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 x14ac:dyDescent="0.3">
      <c r="B54" s="5"/>
      <c r="C54" s="85"/>
      <c r="D54" s="85"/>
      <c r="E54" s="477" t="s">
        <v>5393</v>
      </c>
      <c r="F54" s="31" t="s">
        <v>3847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 x14ac:dyDescent="0.3">
      <c r="B55" s="4"/>
      <c r="C55" s="32"/>
      <c r="D55" s="32"/>
      <c r="E55" s="479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 x14ac:dyDescent="0.3">
      <c r="B56" s="4"/>
      <c r="C56" s="12"/>
      <c r="D56" s="12"/>
      <c r="E56" s="477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 x14ac:dyDescent="0.3">
      <c r="B57" s="4"/>
      <c r="C57" s="12"/>
      <c r="D57" s="12"/>
      <c r="E57" s="479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5718</v>
      </c>
      <c r="AF57" s="180"/>
      <c r="AG57" s="180" t="s">
        <v>3834</v>
      </c>
      <c r="AH57" s="33" t="s">
        <v>5395</v>
      </c>
    </row>
    <row r="58" spans="2:34" ht="49.9" customHeight="1" x14ac:dyDescent="0.3">
      <c r="B58" s="4"/>
      <c r="C58" s="12"/>
      <c r="D58" s="12"/>
      <c r="E58" s="478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5719</v>
      </c>
      <c r="AF58" s="180"/>
      <c r="AG58" s="180" t="s">
        <v>3834</v>
      </c>
      <c r="AH58" s="33" t="s">
        <v>5395</v>
      </c>
    </row>
    <row r="59" spans="2:34" ht="34.9" customHeight="1" x14ac:dyDescent="0.3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 x14ac:dyDescent="0.3">
      <c r="B60" s="349"/>
      <c r="C60" s="350" t="s">
        <v>5415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 x14ac:dyDescent="0.3">
      <c r="B61" s="5"/>
      <c r="C61" s="85"/>
      <c r="D61" s="85"/>
      <c r="E61" s="477" t="s">
        <v>5393</v>
      </c>
      <c r="F61" s="31" t="s">
        <v>3916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3904</v>
      </c>
      <c r="AH61" s="33"/>
    </row>
    <row r="62" spans="2:34" ht="49.9" customHeight="1" x14ac:dyDescent="0.3">
      <c r="B62" s="4"/>
      <c r="C62" s="32"/>
      <c r="D62" s="32"/>
      <c r="E62" s="479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 x14ac:dyDescent="0.3">
      <c r="B63" s="4"/>
      <c r="C63" s="32"/>
      <c r="D63" s="32"/>
      <c r="E63" s="478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 x14ac:dyDescent="0.3">
      <c r="B64" s="4"/>
      <c r="C64" s="12"/>
      <c r="D64" s="12"/>
      <c r="E64" s="477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 x14ac:dyDescent="0.3">
      <c r="B65" s="4"/>
      <c r="C65" s="12"/>
      <c r="D65" s="12"/>
      <c r="E65" s="479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5718</v>
      </c>
      <c r="AF65" s="180"/>
      <c r="AG65" s="180" t="s">
        <v>3834</v>
      </c>
      <c r="AH65" s="33" t="s">
        <v>5395</v>
      </c>
    </row>
    <row r="66" spans="2:34" ht="49.9" customHeight="1" x14ac:dyDescent="0.3">
      <c r="B66" s="4"/>
      <c r="C66" s="12"/>
      <c r="D66" s="12"/>
      <c r="E66" s="478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5719</v>
      </c>
      <c r="AF66" s="180"/>
      <c r="AG66" s="180" t="s">
        <v>3834</v>
      </c>
      <c r="AH66" s="33" t="s">
        <v>5395</v>
      </c>
    </row>
    <row r="67" spans="2:34" ht="34.9" customHeight="1" x14ac:dyDescent="0.3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 x14ac:dyDescent="0.3">
      <c r="B68" s="349"/>
      <c r="C68" s="350" t="s">
        <v>5415</v>
      </c>
      <c r="D68" s="348" t="s">
        <v>5377</v>
      </c>
      <c r="E68" s="180" t="s">
        <v>5385</v>
      </c>
      <c r="F68" s="450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 x14ac:dyDescent="0.3">
      <c r="B69" s="5"/>
      <c r="C69" s="85"/>
      <c r="D69" s="85"/>
      <c r="E69" s="477" t="s">
        <v>5393</v>
      </c>
      <c r="F69" s="31" t="s">
        <v>3847</v>
      </c>
      <c r="G69" s="125" t="s">
        <v>1216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Type-5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37.923999999999999</v>
      </c>
      <c r="AG69" s="182" t="s">
        <v>3902</v>
      </c>
      <c r="AH69" s="33"/>
    </row>
    <row r="70" spans="2:34" ht="49.9" customHeight="1" x14ac:dyDescent="0.3">
      <c r="B70" s="4"/>
      <c r="C70" s="32"/>
      <c r="D70" s="32"/>
      <c r="E70" s="479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4.5519999999999996</v>
      </c>
      <c r="AG70" s="180" t="s">
        <v>3928</v>
      </c>
      <c r="AH70" s="39" t="s">
        <v>3923</v>
      </c>
    </row>
    <row r="71" spans="2:34" ht="49.9" customHeight="1" x14ac:dyDescent="0.3">
      <c r="B71" s="4"/>
      <c r="C71" s="32"/>
      <c r="D71" s="32"/>
      <c r="E71" s="478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>
        <v>20.268000000000001</v>
      </c>
      <c r="AG71" s="180" t="s">
        <v>3911</v>
      </c>
      <c r="AH71" s="39"/>
    </row>
    <row r="72" spans="2:34" ht="49.9" customHeight="1" x14ac:dyDescent="0.3">
      <c r="B72" s="4"/>
      <c r="C72" s="12"/>
      <c r="D72" s="12"/>
      <c r="E72" s="477" t="s">
        <v>5391</v>
      </c>
      <c r="F72" s="31" t="s">
        <v>3906</v>
      </c>
      <c r="G72" s="125" t="s">
        <v>1078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2.0M &lt; D ≤ 4.0M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>
        <v>15.577</v>
      </c>
      <c r="AG72" s="180" t="s">
        <v>3834</v>
      </c>
      <c r="AH72" s="33" t="s">
        <v>5395</v>
      </c>
    </row>
    <row r="73" spans="2:34" ht="49.9" customHeight="1" x14ac:dyDescent="0.3">
      <c r="B73" s="4"/>
      <c r="C73" s="12"/>
      <c r="D73" s="12"/>
      <c r="E73" s="479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5718</v>
      </c>
      <c r="AF73" s="180">
        <v>12.566000000000001</v>
      </c>
      <c r="AG73" s="180" t="s">
        <v>3834</v>
      </c>
      <c r="AH73" s="33" t="s">
        <v>5395</v>
      </c>
    </row>
    <row r="74" spans="2:34" ht="49.9" customHeight="1" x14ac:dyDescent="0.3">
      <c r="B74" s="4"/>
      <c r="C74" s="12"/>
      <c r="D74" s="12"/>
      <c r="E74" s="478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5719</v>
      </c>
      <c r="AF74" s="180">
        <v>3.0089999999999999</v>
      </c>
      <c r="AG74" s="180" t="s">
        <v>3834</v>
      </c>
      <c r="AH74" s="33" t="s">
        <v>5395</v>
      </c>
    </row>
    <row r="75" spans="2:34" ht="34.9" customHeight="1" x14ac:dyDescent="0.3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 x14ac:dyDescent="0.3">
      <c r="B76" s="349"/>
      <c r="C76" s="350" t="s">
        <v>5415</v>
      </c>
      <c r="D76" s="348" t="s">
        <v>5377</v>
      </c>
      <c r="E76" s="180" t="s">
        <v>5938</v>
      </c>
      <c r="F76" s="450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 x14ac:dyDescent="0.3">
      <c r="B77" s="5"/>
      <c r="C77" s="85"/>
      <c r="D77" s="85"/>
      <c r="E77" s="477" t="s">
        <v>5393</v>
      </c>
      <c r="F77" s="31" t="s">
        <v>3847</v>
      </c>
      <c r="G77" s="125" t="s">
        <v>1216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Type-5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>
        <v>0.56399999999999995</v>
      </c>
      <c r="AG77" s="182" t="s">
        <v>3902</v>
      </c>
      <c r="AH77" s="33"/>
    </row>
    <row r="78" spans="2:34" ht="49.9" customHeight="1" x14ac:dyDescent="0.3">
      <c r="B78" s="4"/>
      <c r="C78" s="32"/>
      <c r="D78" s="32"/>
      <c r="E78" s="479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>
        <v>6.8000000000000005E-2</v>
      </c>
      <c r="AG78" s="180" t="s">
        <v>3928</v>
      </c>
      <c r="AH78" s="39" t="s">
        <v>3923</v>
      </c>
    </row>
    <row r="79" spans="2:34" ht="49.9" customHeight="1" x14ac:dyDescent="0.3">
      <c r="B79" s="4"/>
      <c r="C79" s="32"/>
      <c r="D79" s="32"/>
      <c r="E79" s="478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>
        <v>0.95199999999999996</v>
      </c>
      <c r="AG79" s="180" t="s">
        <v>3911</v>
      </c>
      <c r="AH79" s="39"/>
    </row>
    <row r="80" spans="2:34" ht="49.9" customHeight="1" x14ac:dyDescent="0.3">
      <c r="B80" s="4"/>
      <c r="C80" s="12"/>
      <c r="D80" s="12"/>
      <c r="E80" s="477" t="s">
        <v>5391</v>
      </c>
      <c r="F80" s="31" t="s">
        <v>3906</v>
      </c>
      <c r="G80" s="125" t="s">
        <v>1078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Mech.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2.0M &lt; D ≤ 4.0M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>
        <v>3.1030000000000002</v>
      </c>
      <c r="AG80" s="180" t="s">
        <v>3834</v>
      </c>
      <c r="AH80" s="33" t="s">
        <v>5395</v>
      </c>
    </row>
    <row r="81" spans="2:34" ht="49.9" customHeight="1" x14ac:dyDescent="0.3">
      <c r="B81" s="4"/>
      <c r="C81" s="12"/>
      <c r="D81" s="12"/>
      <c r="E81" s="479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5718</v>
      </c>
      <c r="AF81" s="180">
        <v>2.5379999999999998</v>
      </c>
      <c r="AG81" s="180" t="s">
        <v>3834</v>
      </c>
      <c r="AH81" s="33" t="s">
        <v>5395</v>
      </c>
    </row>
    <row r="82" spans="2:34" ht="49.9" customHeight="1" x14ac:dyDescent="0.3">
      <c r="B82" s="4"/>
      <c r="C82" s="12"/>
      <c r="D82" s="12"/>
      <c r="E82" s="478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5719</v>
      </c>
      <c r="AF82" s="180">
        <v>0.56499999999999995</v>
      </c>
      <c r="AG82" s="180" t="s">
        <v>3834</v>
      </c>
      <c r="AH82" s="33" t="s">
        <v>5395</v>
      </c>
    </row>
    <row r="83" spans="2:34" ht="34.9" customHeight="1" x14ac:dyDescent="0.3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 x14ac:dyDescent="0.3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 x14ac:dyDescent="0.3">
      <c r="B85" s="349"/>
      <c r="C85" s="350" t="s">
        <v>5415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 x14ac:dyDescent="0.3">
      <c r="B86" s="5"/>
      <c r="C86" s="85"/>
      <c r="D86" s="85"/>
      <c r="E86" s="477" t="s">
        <v>5393</v>
      </c>
      <c r="F86" s="31" t="s">
        <v>3916</v>
      </c>
      <c r="G86" s="125" t="s">
        <v>1216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Type-5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/>
      <c r="AG86" s="182" t="s">
        <v>3904</v>
      </c>
      <c r="AH86" s="33"/>
    </row>
    <row r="87" spans="2:34" ht="49.9" customHeight="1" x14ac:dyDescent="0.3">
      <c r="B87" s="4"/>
      <c r="C87" s="32"/>
      <c r="D87" s="32"/>
      <c r="E87" s="479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/>
      <c r="AG87" s="180" t="s">
        <v>3909</v>
      </c>
      <c r="AH87" s="39" t="s">
        <v>3923</v>
      </c>
    </row>
    <row r="88" spans="2:34" ht="49.9" customHeight="1" x14ac:dyDescent="0.3">
      <c r="B88" s="4"/>
      <c r="C88" s="32"/>
      <c r="D88" s="32"/>
      <c r="E88" s="478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/>
      <c r="AG88" s="180" t="s">
        <v>3911</v>
      </c>
      <c r="AH88" s="39"/>
    </row>
    <row r="89" spans="2:34" ht="34.9" customHeight="1" x14ac:dyDescent="0.3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 x14ac:dyDescent="0.3">
      <c r="B90" s="185"/>
      <c r="C90" s="186"/>
      <c r="D90" s="186"/>
      <c r="E90" s="186"/>
      <c r="F90" s="437" t="s">
        <v>6041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 x14ac:dyDescent="0.3">
      <c r="B91" s="349"/>
      <c r="C91" s="350" t="s">
        <v>3731</v>
      </c>
      <c r="D91" s="348" t="s">
        <v>5312</v>
      </c>
      <c r="E91" s="180" t="s">
        <v>6047</v>
      </c>
      <c r="F91" s="123" t="s">
        <v>6043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6044</v>
      </c>
      <c r="AE91" s="154"/>
      <c r="AF91" s="154"/>
      <c r="AG91" s="154"/>
      <c r="AH91" s="11"/>
    </row>
    <row r="92" spans="2:34" ht="49.9" customHeight="1" x14ac:dyDescent="0.3">
      <c r="B92" s="5"/>
      <c r="C92" s="85"/>
      <c r="D92" s="85"/>
      <c r="E92" s="477" t="s">
        <v>5393</v>
      </c>
      <c r="F92" s="31" t="s">
        <v>3847</v>
      </c>
      <c r="G92" s="125" t="s">
        <v>1216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Type-5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 x14ac:dyDescent="0.3">
      <c r="B93" s="4"/>
      <c r="C93" s="32"/>
      <c r="D93" s="32"/>
      <c r="E93" s="479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 x14ac:dyDescent="0.3">
      <c r="B94" s="4"/>
      <c r="C94" s="32"/>
      <c r="D94" s="32"/>
      <c r="E94" s="478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6058</v>
      </c>
      <c r="AF94" s="180"/>
      <c r="AG94" s="180" t="s">
        <v>3835</v>
      </c>
      <c r="AH94" s="39"/>
    </row>
    <row r="95" spans="2:34" ht="34.9" customHeight="1" x14ac:dyDescent="0.3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 x14ac:dyDescent="0.3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 x14ac:dyDescent="0.3">
      <c r="B97" s="349"/>
      <c r="C97" s="350" t="s">
        <v>5415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 x14ac:dyDescent="0.3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 x14ac:dyDescent="0.3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 x14ac:dyDescent="0.3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 x14ac:dyDescent="0.3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 x14ac:dyDescent="0.3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 x14ac:dyDescent="0.3">
      <c r="B103" s="349"/>
      <c r="C103" s="350" t="s">
        <v>5415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 x14ac:dyDescent="0.3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 x14ac:dyDescent="0.3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 x14ac:dyDescent="0.3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 x14ac:dyDescent="0.3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 x14ac:dyDescent="0.3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 x14ac:dyDescent="0.3">
      <c r="B109" s="349"/>
      <c r="C109" s="350" t="s">
        <v>3730</v>
      </c>
      <c r="D109" s="348" t="s">
        <v>5387</v>
      </c>
      <c r="E109" s="180" t="s">
        <v>5936</v>
      </c>
      <c r="F109" s="450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 x14ac:dyDescent="0.3">
      <c r="B110" s="5"/>
      <c r="C110" s="85"/>
      <c r="D110" s="85"/>
      <c r="E110" s="477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>
        <v>17.28</v>
      </c>
      <c r="AG110" s="182" t="s">
        <v>3901</v>
      </c>
      <c r="AH110" s="33"/>
    </row>
    <row r="111" spans="2:34" ht="49.9" customHeight="1" x14ac:dyDescent="0.3">
      <c r="B111" s="4"/>
      <c r="C111" s="12"/>
      <c r="D111" s="12"/>
      <c r="E111" s="479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>
        <v>2.0760000000000001</v>
      </c>
      <c r="AG111" s="180" t="s">
        <v>3928</v>
      </c>
      <c r="AH111" s="39" t="s">
        <v>3923</v>
      </c>
    </row>
    <row r="112" spans="2:34" ht="49.9" customHeight="1" x14ac:dyDescent="0.3">
      <c r="B112" s="4"/>
      <c r="C112" s="12"/>
      <c r="D112" s="12"/>
      <c r="E112" s="478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>
        <v>28.8</v>
      </c>
      <c r="AG112" s="180" t="s">
        <v>3911</v>
      </c>
      <c r="AH112" s="39"/>
    </row>
    <row r="113" spans="2:34" ht="49.9" customHeight="1" x14ac:dyDescent="0.3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>
        <v>63.36</v>
      </c>
      <c r="AG113" s="180" t="s">
        <v>3911</v>
      </c>
      <c r="AH113" s="39"/>
    </row>
    <row r="114" spans="2:34" ht="49.9" customHeight="1" x14ac:dyDescent="0.3">
      <c r="B114" s="4"/>
      <c r="C114" s="12"/>
      <c r="D114" s="12"/>
      <c r="E114" s="477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>
        <v>330.27100000000002</v>
      </c>
      <c r="AG114" s="180" t="s">
        <v>3834</v>
      </c>
      <c r="AH114" s="33" t="s">
        <v>5292</v>
      </c>
    </row>
    <row r="115" spans="2:34" ht="49.9" customHeight="1" x14ac:dyDescent="0.3">
      <c r="B115" s="4"/>
      <c r="C115" s="12"/>
      <c r="D115" s="12"/>
      <c r="E115" s="479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5718</v>
      </c>
      <c r="AF115" s="180">
        <v>291.29899999999998</v>
      </c>
      <c r="AG115" s="180" t="s">
        <v>3834</v>
      </c>
      <c r="AH115" s="33" t="s">
        <v>5292</v>
      </c>
    </row>
    <row r="116" spans="2:34" ht="49.9" customHeight="1" x14ac:dyDescent="0.3">
      <c r="B116" s="4"/>
      <c r="C116" s="12"/>
      <c r="D116" s="12"/>
      <c r="E116" s="478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5719</v>
      </c>
      <c r="AF116" s="180">
        <v>38.973999999999997</v>
      </c>
      <c r="AG116" s="180" t="s">
        <v>3834</v>
      </c>
      <c r="AH116" s="33" t="s">
        <v>5292</v>
      </c>
    </row>
    <row r="117" spans="2:34" ht="34.9" customHeight="1" x14ac:dyDescent="0.3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 x14ac:dyDescent="0.3">
      <c r="B118" s="349"/>
      <c r="C118" s="350" t="s">
        <v>3730</v>
      </c>
      <c r="D118" s="348" t="s">
        <v>5389</v>
      </c>
      <c r="E118" s="180" t="s">
        <v>5303</v>
      </c>
      <c r="F118" s="123" t="s">
        <v>5700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 x14ac:dyDescent="0.3">
      <c r="B119" s="5"/>
      <c r="C119" s="85"/>
      <c r="D119" s="85"/>
      <c r="E119" s="477" t="s">
        <v>5393</v>
      </c>
      <c r="F119" s="31" t="s">
        <v>3916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 x14ac:dyDescent="0.3">
      <c r="B120" s="4"/>
      <c r="C120" s="32"/>
      <c r="D120" s="32"/>
      <c r="E120" s="479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 x14ac:dyDescent="0.3">
      <c r="B121" s="4"/>
      <c r="C121" s="32"/>
      <c r="D121" s="32"/>
      <c r="E121" s="478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 x14ac:dyDescent="0.3">
      <c r="B122" s="4"/>
      <c r="C122" s="32"/>
      <c r="D122" s="32"/>
      <c r="E122" s="477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 x14ac:dyDescent="0.3">
      <c r="B123" s="4"/>
      <c r="C123" s="32"/>
      <c r="D123" s="32"/>
      <c r="E123" s="479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 x14ac:dyDescent="0.3">
      <c r="B124" s="4"/>
      <c r="C124" s="32"/>
      <c r="D124" s="32"/>
      <c r="E124" s="478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 x14ac:dyDescent="0.3">
      <c r="B125" s="4"/>
      <c r="C125" s="12"/>
      <c r="D125" s="12"/>
      <c r="E125" s="477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166.495</v>
      </c>
      <c r="AG125" s="180" t="s">
        <v>3834</v>
      </c>
      <c r="AH125" s="33" t="s">
        <v>5292</v>
      </c>
    </row>
    <row r="126" spans="2:34" ht="49.9" customHeight="1" x14ac:dyDescent="0.3">
      <c r="B126" s="4"/>
      <c r="C126" s="12"/>
      <c r="D126" s="12"/>
      <c r="E126" s="479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5718</v>
      </c>
      <c r="AF126" s="180">
        <v>131.262</v>
      </c>
      <c r="AG126" s="180" t="s">
        <v>3834</v>
      </c>
      <c r="AH126" s="33" t="s">
        <v>5292</v>
      </c>
    </row>
    <row r="127" spans="2:34" ht="49.9" customHeight="1" x14ac:dyDescent="0.3">
      <c r="B127" s="4"/>
      <c r="C127" s="12"/>
      <c r="D127" s="12"/>
      <c r="E127" s="478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5719</v>
      </c>
      <c r="AF127" s="180">
        <v>35.232999999999997</v>
      </c>
      <c r="AG127" s="180" t="s">
        <v>3834</v>
      </c>
      <c r="AH127" s="33" t="s">
        <v>5292</v>
      </c>
    </row>
    <row r="128" spans="2:34" ht="34.9" customHeight="1" x14ac:dyDescent="0.3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 x14ac:dyDescent="0.3">
      <c r="B129" s="349"/>
      <c r="C129" s="350" t="s">
        <v>3730</v>
      </c>
      <c r="D129" s="348" t="s">
        <v>5312</v>
      </c>
      <c r="E129" s="180" t="s">
        <v>5390</v>
      </c>
      <c r="F129" s="123" t="s">
        <v>5701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 x14ac:dyDescent="0.3">
      <c r="B130" s="5"/>
      <c r="C130" s="85"/>
      <c r="D130" s="85"/>
      <c r="E130" s="477" t="s">
        <v>5393</v>
      </c>
      <c r="F130" s="31" t="s">
        <v>3847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 x14ac:dyDescent="0.3">
      <c r="B131" s="4"/>
      <c r="C131" s="32"/>
      <c r="D131" s="32"/>
      <c r="E131" s="479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 x14ac:dyDescent="0.3">
      <c r="B132" s="4"/>
      <c r="C132" s="32"/>
      <c r="D132" s="32"/>
      <c r="E132" s="478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 x14ac:dyDescent="0.3">
      <c r="B133" s="4"/>
      <c r="C133" s="32"/>
      <c r="D133" s="32"/>
      <c r="E133" s="477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 x14ac:dyDescent="0.3">
      <c r="B134" s="4"/>
      <c r="C134" s="32"/>
      <c r="D134" s="32"/>
      <c r="E134" s="479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 x14ac:dyDescent="0.3">
      <c r="B135" s="4"/>
      <c r="C135" s="32"/>
      <c r="D135" s="32"/>
      <c r="E135" s="478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 x14ac:dyDescent="0.3">
      <c r="B136" s="4"/>
      <c r="C136" s="12"/>
      <c r="D136" s="12"/>
      <c r="E136" s="477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197.80799999999999</v>
      </c>
      <c r="AG136" s="180" t="s">
        <v>3834</v>
      </c>
      <c r="AH136" s="33" t="s">
        <v>5292</v>
      </c>
    </row>
    <row r="137" spans="2:34" ht="49.9" customHeight="1" x14ac:dyDescent="0.3">
      <c r="B137" s="4"/>
      <c r="C137" s="12"/>
      <c r="D137" s="12"/>
      <c r="E137" s="479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5718</v>
      </c>
      <c r="AF137" s="180">
        <v>149.88800000000001</v>
      </c>
      <c r="AG137" s="180" t="s">
        <v>3834</v>
      </c>
      <c r="AH137" s="33" t="s">
        <v>5292</v>
      </c>
    </row>
    <row r="138" spans="2:34" ht="49.9" customHeight="1" x14ac:dyDescent="0.3">
      <c r="B138" s="4"/>
      <c r="C138" s="12"/>
      <c r="D138" s="12"/>
      <c r="E138" s="478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5719</v>
      </c>
      <c r="AF138" s="180">
        <v>47.92</v>
      </c>
      <c r="AG138" s="180" t="s">
        <v>3834</v>
      </c>
      <c r="AH138" s="33" t="s">
        <v>5292</v>
      </c>
    </row>
    <row r="139" spans="2:34" ht="34.9" customHeight="1" x14ac:dyDescent="0.3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 x14ac:dyDescent="0.3">
      <c r="B140" s="349"/>
      <c r="C140" s="350" t="s">
        <v>3730</v>
      </c>
      <c r="D140" s="348" t="s">
        <v>5312</v>
      </c>
      <c r="E140" s="180" t="s">
        <v>5303</v>
      </c>
      <c r="F140" s="123" t="s">
        <v>5702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 x14ac:dyDescent="0.3">
      <c r="B141" s="5"/>
      <c r="C141" s="85"/>
      <c r="D141" s="85"/>
      <c r="E141" s="477" t="s">
        <v>5393</v>
      </c>
      <c r="F141" s="31" t="s">
        <v>5801</v>
      </c>
      <c r="G141" s="125" t="s">
        <v>5802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 x14ac:dyDescent="0.3">
      <c r="B142" s="4"/>
      <c r="C142" s="32"/>
      <c r="D142" s="32"/>
      <c r="E142" s="479"/>
      <c r="F142" s="31" t="s">
        <v>5804</v>
      </c>
      <c r="G142" s="125" t="s">
        <v>5803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 x14ac:dyDescent="0.3">
      <c r="B143" s="4"/>
      <c r="C143" s="32"/>
      <c r="D143" s="32"/>
      <c r="E143" s="478"/>
      <c r="F143" s="31" t="s">
        <v>5819</v>
      </c>
      <c r="G143" s="125" t="s">
        <v>5812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 x14ac:dyDescent="0.3">
      <c r="B144" s="4"/>
      <c r="C144" s="32"/>
      <c r="D144" s="32"/>
      <c r="E144" s="477" t="s">
        <v>5392</v>
      </c>
      <c r="F144" s="31" t="s">
        <v>5820</v>
      </c>
      <c r="G144" s="125" t="s">
        <v>5813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 x14ac:dyDescent="0.3">
      <c r="B145" s="4"/>
      <c r="C145" s="32"/>
      <c r="D145" s="32"/>
      <c r="E145" s="479"/>
      <c r="F145" s="31" t="s">
        <v>5821</v>
      </c>
      <c r="G145" s="125" t="s">
        <v>5814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 x14ac:dyDescent="0.3">
      <c r="B146" s="4"/>
      <c r="C146" s="32"/>
      <c r="D146" s="32"/>
      <c r="E146" s="478"/>
      <c r="F146" s="31" t="s">
        <v>5822</v>
      </c>
      <c r="G146" s="125" t="s">
        <v>5815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 x14ac:dyDescent="0.3">
      <c r="B147" s="4"/>
      <c r="C147" s="12"/>
      <c r="D147" s="12"/>
      <c r="E147" s="477" t="s">
        <v>5391</v>
      </c>
      <c r="F147" s="31" t="s">
        <v>5823</v>
      </c>
      <c r="G147" s="125" t="s">
        <v>5816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1005.172</v>
      </c>
      <c r="AG147" s="180" t="s">
        <v>3834</v>
      </c>
      <c r="AH147" s="33" t="s">
        <v>5292</v>
      </c>
    </row>
    <row r="148" spans="2:34" ht="49.9" customHeight="1" x14ac:dyDescent="0.3">
      <c r="B148" s="4"/>
      <c r="C148" s="12"/>
      <c r="D148" s="12"/>
      <c r="E148" s="479"/>
      <c r="F148" s="31" t="s">
        <v>5824</v>
      </c>
      <c r="G148" s="125" t="s">
        <v>5817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5718</v>
      </c>
      <c r="AF148" s="180">
        <v>855.52200000000005</v>
      </c>
      <c r="AG148" s="180" t="s">
        <v>3834</v>
      </c>
      <c r="AH148" s="33" t="s">
        <v>5292</v>
      </c>
    </row>
    <row r="149" spans="2:34" ht="49.9" customHeight="1" x14ac:dyDescent="0.3">
      <c r="B149" s="4"/>
      <c r="C149" s="12"/>
      <c r="D149" s="12"/>
      <c r="E149" s="478"/>
      <c r="F149" s="31" t="s">
        <v>5825</v>
      </c>
      <c r="G149" s="125" t="s">
        <v>5818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5719</v>
      </c>
      <c r="AF149" s="180">
        <v>149.65100000000001</v>
      </c>
      <c r="AG149" s="180" t="s">
        <v>3834</v>
      </c>
      <c r="AH149" s="33" t="s">
        <v>5292</v>
      </c>
    </row>
    <row r="150" spans="2:34" ht="34.9" customHeight="1" x14ac:dyDescent="0.3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 x14ac:dyDescent="0.3">
      <c r="B151" s="349"/>
      <c r="C151" s="350" t="s">
        <v>3730</v>
      </c>
      <c r="D151" s="348" t="s">
        <v>5367</v>
      </c>
      <c r="E151" s="180" t="s">
        <v>5303</v>
      </c>
      <c r="F151" s="123" t="s">
        <v>5703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 x14ac:dyDescent="0.3">
      <c r="B152" s="5"/>
      <c r="C152" s="85"/>
      <c r="D152" s="85"/>
      <c r="E152" s="477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 x14ac:dyDescent="0.3">
      <c r="B153" s="4"/>
      <c r="C153" s="32"/>
      <c r="D153" s="32"/>
      <c r="E153" s="479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 x14ac:dyDescent="0.3">
      <c r="B154" s="4"/>
      <c r="C154" s="32"/>
      <c r="D154" s="32"/>
      <c r="E154" s="478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 x14ac:dyDescent="0.3">
      <c r="B155" s="4"/>
      <c r="C155" s="32"/>
      <c r="D155" s="32"/>
      <c r="E155" s="477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 x14ac:dyDescent="0.3">
      <c r="B156" s="4"/>
      <c r="C156" s="32"/>
      <c r="D156" s="32"/>
      <c r="E156" s="479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 x14ac:dyDescent="0.3">
      <c r="B157" s="4"/>
      <c r="C157" s="32"/>
      <c r="D157" s="32"/>
      <c r="E157" s="478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 x14ac:dyDescent="0.3">
      <c r="B158" s="4"/>
      <c r="C158" s="12"/>
      <c r="D158" s="12"/>
      <c r="E158" s="477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615.178</v>
      </c>
      <c r="AG158" s="180" t="s">
        <v>3834</v>
      </c>
      <c r="AH158" s="33" t="s">
        <v>5292</v>
      </c>
    </row>
    <row r="159" spans="2:34" ht="49.9" customHeight="1" x14ac:dyDescent="0.3">
      <c r="B159" s="4"/>
      <c r="C159" s="12"/>
      <c r="D159" s="12"/>
      <c r="E159" s="479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5718</v>
      </c>
      <c r="AF159" s="180">
        <v>503.54500000000002</v>
      </c>
      <c r="AG159" s="180" t="s">
        <v>3834</v>
      </c>
      <c r="AH159" s="33" t="s">
        <v>5292</v>
      </c>
    </row>
    <row r="160" spans="2:34" ht="49.9" customHeight="1" x14ac:dyDescent="0.3">
      <c r="B160" s="4"/>
      <c r="C160" s="12"/>
      <c r="D160" s="12"/>
      <c r="E160" s="478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5719</v>
      </c>
      <c r="AF160" s="180">
        <v>111.634</v>
      </c>
      <c r="AG160" s="180" t="s">
        <v>3834</v>
      </c>
      <c r="AH160" s="33" t="s">
        <v>5292</v>
      </c>
    </row>
    <row r="161" spans="2:34" ht="34.9" customHeight="1" x14ac:dyDescent="0.3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 x14ac:dyDescent="0.3">
      <c r="B162" s="349"/>
      <c r="C162" s="350" t="s">
        <v>3730</v>
      </c>
      <c r="D162" s="348" t="s">
        <v>5367</v>
      </c>
      <c r="E162" s="180" t="s">
        <v>5388</v>
      </c>
      <c r="F162" s="123" t="s">
        <v>5704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 x14ac:dyDescent="0.3">
      <c r="B163" s="5"/>
      <c r="C163" s="85"/>
      <c r="D163" s="85"/>
      <c r="E163" s="477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 x14ac:dyDescent="0.3">
      <c r="B164" s="4"/>
      <c r="C164" s="32"/>
      <c r="D164" s="32"/>
      <c r="E164" s="479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 x14ac:dyDescent="0.3">
      <c r="B165" s="4"/>
      <c r="C165" s="32"/>
      <c r="D165" s="32"/>
      <c r="E165" s="478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 x14ac:dyDescent="0.3">
      <c r="B166" s="4"/>
      <c r="C166" s="32"/>
      <c r="D166" s="32"/>
      <c r="E166" s="477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 x14ac:dyDescent="0.3">
      <c r="B167" s="4"/>
      <c r="C167" s="32"/>
      <c r="D167" s="32"/>
      <c r="E167" s="479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 x14ac:dyDescent="0.3">
      <c r="B168" s="4"/>
      <c r="C168" s="32"/>
      <c r="D168" s="32"/>
      <c r="E168" s="478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 x14ac:dyDescent="0.3">
      <c r="B169" s="4"/>
      <c r="C169" s="12"/>
      <c r="D169" s="12"/>
      <c r="E169" s="477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261.00700000000001</v>
      </c>
      <c r="AG169" s="180" t="s">
        <v>3834</v>
      </c>
      <c r="AH169" s="33" t="s">
        <v>5292</v>
      </c>
    </row>
    <row r="170" spans="2:34" ht="49.9" customHeight="1" x14ac:dyDescent="0.3">
      <c r="B170" s="4"/>
      <c r="C170" s="12"/>
      <c r="D170" s="12"/>
      <c r="E170" s="479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5718</v>
      </c>
      <c r="AF170" s="180">
        <v>211.20599999999999</v>
      </c>
      <c r="AG170" s="180" t="s">
        <v>3834</v>
      </c>
      <c r="AH170" s="33" t="s">
        <v>5292</v>
      </c>
    </row>
    <row r="171" spans="2:34" ht="49.9" customHeight="1" x14ac:dyDescent="0.3">
      <c r="B171" s="4"/>
      <c r="C171" s="12"/>
      <c r="D171" s="12"/>
      <c r="E171" s="478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5719</v>
      </c>
      <c r="AF171" s="180">
        <v>49.801000000000002</v>
      </c>
      <c r="AG171" s="180" t="s">
        <v>3834</v>
      </c>
      <c r="AH171" s="33" t="s">
        <v>5292</v>
      </c>
    </row>
    <row r="172" spans="2:34" ht="34.9" customHeight="1" x14ac:dyDescent="0.3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 x14ac:dyDescent="0.3">
      <c r="B173" s="349"/>
      <c r="C173" s="350" t="s">
        <v>3730</v>
      </c>
      <c r="D173" s="348" t="s">
        <v>5312</v>
      </c>
      <c r="E173" s="180" t="s">
        <v>5303</v>
      </c>
      <c r="F173" s="123" t="s">
        <v>5705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 x14ac:dyDescent="0.3">
      <c r="B174" s="5"/>
      <c r="C174" s="85"/>
      <c r="D174" s="85"/>
      <c r="E174" s="477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 x14ac:dyDescent="0.3">
      <c r="B175" s="4"/>
      <c r="C175" s="32"/>
      <c r="D175" s="32"/>
      <c r="E175" s="479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 x14ac:dyDescent="0.3">
      <c r="B176" s="4"/>
      <c r="C176" s="32"/>
      <c r="D176" s="32"/>
      <c r="E176" s="478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 x14ac:dyDescent="0.3">
      <c r="B177" s="4"/>
      <c r="C177" s="32"/>
      <c r="D177" s="32"/>
      <c r="E177" s="477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 x14ac:dyDescent="0.3">
      <c r="B178" s="4"/>
      <c r="C178" s="32"/>
      <c r="D178" s="32"/>
      <c r="E178" s="479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 x14ac:dyDescent="0.3">
      <c r="B179" s="4"/>
      <c r="C179" s="32"/>
      <c r="D179" s="32"/>
      <c r="E179" s="478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 x14ac:dyDescent="0.3">
      <c r="B180" s="4"/>
      <c r="C180" s="12"/>
      <c r="D180" s="12"/>
      <c r="E180" s="477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1026.567</v>
      </c>
      <c r="AG180" s="180" t="s">
        <v>3834</v>
      </c>
      <c r="AH180" s="33" t="s">
        <v>5292</v>
      </c>
    </row>
    <row r="181" spans="2:34" ht="49.9" customHeight="1" x14ac:dyDescent="0.3">
      <c r="B181" s="4"/>
      <c r="C181" s="12"/>
      <c r="D181" s="12"/>
      <c r="E181" s="479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5718</v>
      </c>
      <c r="AF181" s="180">
        <v>906.34199999999998</v>
      </c>
      <c r="AG181" s="180" t="s">
        <v>3834</v>
      </c>
      <c r="AH181" s="33" t="s">
        <v>5292</v>
      </c>
    </row>
    <row r="182" spans="2:34" ht="49.9" customHeight="1" x14ac:dyDescent="0.3">
      <c r="B182" s="4"/>
      <c r="C182" s="12"/>
      <c r="D182" s="12"/>
      <c r="E182" s="478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5719</v>
      </c>
      <c r="AF182" s="180">
        <v>120.22499999999999</v>
      </c>
      <c r="AG182" s="180" t="s">
        <v>3834</v>
      </c>
      <c r="AH182" s="33" t="s">
        <v>5292</v>
      </c>
    </row>
    <row r="183" spans="2:34" ht="34.9" customHeight="1" x14ac:dyDescent="0.3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 x14ac:dyDescent="0.3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 x14ac:dyDescent="0.3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 x14ac:dyDescent="0.3">
      <c r="B186" s="349"/>
      <c r="C186" s="350" t="s">
        <v>3730</v>
      </c>
      <c r="D186" s="348" t="s">
        <v>5312</v>
      </c>
      <c r="E186" s="180" t="s">
        <v>5927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 x14ac:dyDescent="0.3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5792</v>
      </c>
      <c r="AF187" s="182">
        <v>1690</v>
      </c>
      <c r="AG187" s="182" t="s">
        <v>4937</v>
      </c>
      <c r="AH187" s="10"/>
    </row>
    <row r="188" spans="2:34" ht="49.9" customHeight="1" x14ac:dyDescent="0.3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5793</v>
      </c>
      <c r="AF188" s="182">
        <v>169</v>
      </c>
      <c r="AG188" s="182" t="s">
        <v>4938</v>
      </c>
      <c r="AH188" s="10"/>
    </row>
    <row r="189" spans="2:34" ht="34.9" customHeight="1" x14ac:dyDescent="0.3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 x14ac:dyDescent="0.3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 x14ac:dyDescent="0.3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5792</v>
      </c>
      <c r="AF191" s="182"/>
      <c r="AG191" s="182" t="s">
        <v>4937</v>
      </c>
      <c r="AH191" s="10"/>
    </row>
    <row r="192" spans="2:34" ht="49.9" customHeight="1" x14ac:dyDescent="0.3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5793</v>
      </c>
      <c r="AF192" s="182"/>
      <c r="AG192" s="182" t="s">
        <v>4938</v>
      </c>
      <c r="AH192" s="10"/>
    </row>
    <row r="193" spans="2:34" ht="34.9" customHeight="1" x14ac:dyDescent="0.3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 x14ac:dyDescent="0.3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 x14ac:dyDescent="0.3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 x14ac:dyDescent="0.3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 x14ac:dyDescent="0.3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 x14ac:dyDescent="0.3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 x14ac:dyDescent="0.3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 x14ac:dyDescent="0.3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 x14ac:dyDescent="0.3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 x14ac:dyDescent="0.3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 x14ac:dyDescent="0.3"/>
    <row r="204" spans="2:34" ht="16.5" customHeight="1" x14ac:dyDescent="0.3"/>
    <row r="205" spans="2:34" ht="16.5" customHeight="1" x14ac:dyDescent="0.3"/>
    <row r="206" spans="2:34" ht="16.5" customHeight="1" x14ac:dyDescent="0.3"/>
    <row r="207" spans="2:34" ht="16.5" customHeight="1" x14ac:dyDescent="0.3"/>
    <row r="208" spans="2:34" ht="16.5" customHeight="1" x14ac:dyDescent="0.3"/>
    <row r="209" ht="16.5" customHeight="1" x14ac:dyDescent="0.3"/>
    <row r="210" ht="16.5" customHeight="1" x14ac:dyDescent="0.3"/>
    <row r="211" ht="16.5" customHeight="1" x14ac:dyDescent="0.3"/>
    <row r="212" ht="16.5" customHeight="1" x14ac:dyDescent="0.3"/>
  </sheetData>
  <mergeCells count="39"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  <mergeCell ref="E177:E179"/>
    <mergeCell ref="E180:E182"/>
    <mergeCell ref="E147:E149"/>
    <mergeCell ref="E152:E154"/>
    <mergeCell ref="E155:E157"/>
    <mergeCell ref="E158:E160"/>
    <mergeCell ref="E163:E165"/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G61:G66 G7:G13 G86:G88 G191:G192 G174:G182 G110:G116 G77:G82 G36:G43 G69:G74 G163:G171 H51 G119:G127 G130:G138 G141:G149 G152:G160 G47:G51 G196:G200 G92:G94 G54:G58 G26:G32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2023-11-10T04:06:57Z</dcterms:modified>
</cp:coreProperties>
</file>